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 defaultThemeVersion="124226"/>
  <bookViews>
    <workbookView xWindow="1290" yWindow="-105" windowWidth="18015" windowHeight="11025" tabRatio="981"/>
  </bookViews>
  <sheets>
    <sheet name="Ficha avaliação" sheetId="9" r:id="rId1"/>
    <sheet name="I - Desempenho Didático" sheetId="1" r:id="rId2"/>
    <sheet name="II - Formação, Aperfeiçoamento" sheetId="2" r:id="rId3"/>
    <sheet name="III - Produção Intelectual" sheetId="4" r:id="rId4"/>
    <sheet name="IV - Extensão e Prestação" sheetId="3" r:id="rId5"/>
    <sheet name="V - Administração" sheetId="6" r:id="rId6"/>
    <sheet name="VII - Portarias" sheetId="8" r:id="rId7"/>
    <sheet name="VI - Outras Atividades" sheetId="7" r:id="rId8"/>
  </sheets>
  <externalReferences>
    <externalReference r:id="rId9"/>
  </externalReferences>
  <definedNames>
    <definedName name="_xlnm.Print_Area" localSheetId="0">'Ficha avaliação'!$A$1:$J$38</definedName>
    <definedName name="_xlnm.Print_Area" localSheetId="2">'II - Formação, Aperfeiçoamento'!$A$1:$O$21</definedName>
    <definedName name="_xlnm.Print_Area" localSheetId="3">'III - Produção Intelectual'!$A$1:$P$50</definedName>
    <definedName name="_xlnm.Print_Area" localSheetId="4">'IV - Extensão e Prestação'!$A$1:$P$43</definedName>
    <definedName name="_xlnm.Print_Area" localSheetId="5">'V - Administração'!$A$1:$P$13</definedName>
    <definedName name="_xlnm.Print_Area" localSheetId="7">'VI - Outras Atividades'!$A$1:$P$11</definedName>
    <definedName name="_xlnm.Print_Area" localSheetId="6">'VII - Portarias'!$A$1:$N$24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" i="8" l="1"/>
  <c r="K2" i="8"/>
  <c r="I2" i="8"/>
  <c r="G2" i="8"/>
  <c r="N24" i="8" l="1"/>
  <c r="N21" i="8"/>
  <c r="N20" i="8"/>
  <c r="N18" i="8"/>
  <c r="N17" i="8"/>
  <c r="N15" i="8"/>
  <c r="N14" i="8"/>
  <c r="N12" i="8"/>
  <c r="N11" i="8"/>
  <c r="N9" i="8"/>
  <c r="N8" i="8"/>
  <c r="N6" i="8"/>
  <c r="N5" i="8"/>
  <c r="L24" i="8"/>
  <c r="L21" i="8"/>
  <c r="L20" i="8"/>
  <c r="L18" i="8"/>
  <c r="L17" i="8"/>
  <c r="L15" i="8"/>
  <c r="L14" i="8"/>
  <c r="L12" i="8"/>
  <c r="L11" i="8"/>
  <c r="L9" i="8"/>
  <c r="L8" i="8"/>
  <c r="L6" i="8"/>
  <c r="L5" i="8"/>
  <c r="J24" i="8"/>
  <c r="J21" i="8"/>
  <c r="J20" i="8"/>
  <c r="J18" i="8"/>
  <c r="J17" i="8"/>
  <c r="J15" i="8"/>
  <c r="J14" i="8"/>
  <c r="J12" i="8"/>
  <c r="J11" i="8"/>
  <c r="J9" i="8"/>
  <c r="J8" i="8"/>
  <c r="J6" i="8"/>
  <c r="J5" i="8"/>
  <c r="H24" i="8"/>
  <c r="H21" i="8"/>
  <c r="H20" i="8"/>
  <c r="H18" i="8"/>
  <c r="H17" i="8"/>
  <c r="H15" i="8"/>
  <c r="H14" i="8"/>
  <c r="H12" i="8"/>
  <c r="H11" i="8"/>
  <c r="H9" i="8"/>
  <c r="H8" i="8"/>
  <c r="H6" i="8"/>
  <c r="H5" i="8"/>
  <c r="P11" i="7"/>
  <c r="P9" i="7"/>
  <c r="P7" i="7"/>
  <c r="P5" i="7"/>
  <c r="N11" i="7"/>
  <c r="N9" i="7"/>
  <c r="N7" i="7"/>
  <c r="N5" i="7"/>
  <c r="L11" i="7"/>
  <c r="L9" i="7"/>
  <c r="L7" i="7"/>
  <c r="L5" i="7"/>
  <c r="J11" i="7"/>
  <c r="J9" i="7"/>
  <c r="J7" i="7"/>
  <c r="J5" i="7"/>
  <c r="P13" i="6"/>
  <c r="P11" i="6"/>
  <c r="P9" i="6"/>
  <c r="P7" i="6"/>
  <c r="P5" i="6"/>
  <c r="N13" i="6"/>
  <c r="N11" i="6"/>
  <c r="N9" i="6"/>
  <c r="N7" i="6"/>
  <c r="N5" i="6"/>
  <c r="L13" i="6"/>
  <c r="L11" i="6"/>
  <c r="L9" i="6"/>
  <c r="L7" i="6"/>
  <c r="L5" i="6"/>
  <c r="J13" i="6"/>
  <c r="J11" i="6"/>
  <c r="J9" i="6"/>
  <c r="J7" i="6"/>
  <c r="J5" i="6"/>
  <c r="P43" i="3"/>
  <c r="N43" i="3"/>
  <c r="L43" i="3"/>
  <c r="J43" i="3"/>
  <c r="P41" i="3"/>
  <c r="N41" i="3"/>
  <c r="L41" i="3"/>
  <c r="J41" i="3"/>
  <c r="P30" i="3"/>
  <c r="N30" i="3"/>
  <c r="J30" i="3"/>
  <c r="L30" i="3"/>
  <c r="P39" i="3"/>
  <c r="P37" i="3"/>
  <c r="P35" i="3"/>
  <c r="P33" i="3"/>
  <c r="P32" i="3"/>
  <c r="P29" i="3"/>
  <c r="P27" i="3"/>
  <c r="P26" i="3"/>
  <c r="P25" i="3"/>
  <c r="P23" i="3"/>
  <c r="P22" i="3"/>
  <c r="P20" i="3"/>
  <c r="P19" i="3"/>
  <c r="P17" i="3"/>
  <c r="P16" i="3"/>
  <c r="P15" i="3"/>
  <c r="P14" i="3"/>
  <c r="P13" i="3"/>
  <c r="P12" i="3"/>
  <c r="P11" i="3"/>
  <c r="P10" i="3"/>
  <c r="P8" i="3"/>
  <c r="P6" i="3"/>
  <c r="P5" i="3"/>
  <c r="N39" i="3"/>
  <c r="N37" i="3"/>
  <c r="N35" i="3"/>
  <c r="N33" i="3"/>
  <c r="N32" i="3"/>
  <c r="N29" i="3"/>
  <c r="N27" i="3"/>
  <c r="N26" i="3"/>
  <c r="N25" i="3"/>
  <c r="N23" i="3"/>
  <c r="N22" i="3"/>
  <c r="N20" i="3"/>
  <c r="N19" i="3"/>
  <c r="N17" i="3"/>
  <c r="N16" i="3"/>
  <c r="N15" i="3"/>
  <c r="N14" i="3"/>
  <c r="N13" i="3"/>
  <c r="N12" i="3"/>
  <c r="N11" i="3"/>
  <c r="N10" i="3"/>
  <c r="N8" i="3"/>
  <c r="N6" i="3"/>
  <c r="N5" i="3"/>
  <c r="L39" i="3"/>
  <c r="L37" i="3"/>
  <c r="L35" i="3"/>
  <c r="L33" i="3"/>
  <c r="L32" i="3"/>
  <c r="L29" i="3"/>
  <c r="L27" i="3"/>
  <c r="L26" i="3"/>
  <c r="L25" i="3"/>
  <c r="L23" i="3"/>
  <c r="L22" i="3"/>
  <c r="L20" i="3"/>
  <c r="L19" i="3"/>
  <c r="L17" i="3"/>
  <c r="L16" i="3"/>
  <c r="L15" i="3"/>
  <c r="L14" i="3"/>
  <c r="L13" i="3"/>
  <c r="L12" i="3"/>
  <c r="L11" i="3"/>
  <c r="L10" i="3"/>
  <c r="L8" i="3"/>
  <c r="L6" i="3"/>
  <c r="L5" i="3"/>
  <c r="J5" i="3"/>
  <c r="J6" i="3"/>
  <c r="J8" i="3"/>
  <c r="J10" i="3"/>
  <c r="J11" i="3"/>
  <c r="J12" i="3"/>
  <c r="J13" i="3"/>
  <c r="J14" i="3"/>
  <c r="J15" i="3"/>
  <c r="J16" i="3"/>
  <c r="J17" i="3"/>
  <c r="J19" i="3"/>
  <c r="J20" i="3"/>
  <c r="J22" i="3"/>
  <c r="J23" i="3"/>
  <c r="J26" i="3"/>
  <c r="J25" i="3"/>
  <c r="J27" i="3"/>
  <c r="J29" i="3"/>
  <c r="J32" i="3"/>
  <c r="J33" i="3"/>
  <c r="J35" i="3"/>
  <c r="J37" i="3"/>
  <c r="J39" i="3"/>
  <c r="L6" i="4"/>
  <c r="L7" i="4"/>
  <c r="L10" i="4"/>
  <c r="L11" i="4"/>
  <c r="L13" i="4"/>
  <c r="L14" i="4"/>
  <c r="L16" i="4"/>
  <c r="L17" i="4"/>
  <c r="L19" i="4"/>
  <c r="L20" i="4"/>
  <c r="L21" i="4"/>
  <c r="L23" i="4"/>
  <c r="L24" i="4"/>
  <c r="L26" i="4"/>
  <c r="L27" i="4"/>
  <c r="L29" i="4"/>
  <c r="L30" i="4"/>
  <c r="L32" i="4"/>
  <c r="L34" i="4"/>
  <c r="L35" i="4"/>
  <c r="L37" i="4"/>
  <c r="L39" i="4"/>
  <c r="L40" i="4"/>
  <c r="L42" i="4"/>
  <c r="L43" i="4"/>
  <c r="L44" i="4"/>
  <c r="L46" i="4"/>
  <c r="L47" i="4"/>
  <c r="N6" i="4"/>
  <c r="N7" i="4"/>
  <c r="N10" i="4"/>
  <c r="N11" i="4"/>
  <c r="N13" i="4"/>
  <c r="N14" i="4"/>
  <c r="N16" i="4"/>
  <c r="N17" i="4"/>
  <c r="N19" i="4"/>
  <c r="N20" i="4"/>
  <c r="N21" i="4"/>
  <c r="N23" i="4"/>
  <c r="N24" i="4"/>
  <c r="N26" i="4"/>
  <c r="N27" i="4"/>
  <c r="N29" i="4"/>
  <c r="N30" i="4"/>
  <c r="N32" i="4"/>
  <c r="N34" i="4"/>
  <c r="N35" i="4"/>
  <c r="N37" i="4"/>
  <c r="N39" i="4"/>
  <c r="N40" i="4"/>
  <c r="N42" i="4"/>
  <c r="N43" i="4"/>
  <c r="N44" i="4"/>
  <c r="N46" i="4"/>
  <c r="N47" i="4"/>
  <c r="N48" i="4"/>
  <c r="P6" i="4"/>
  <c r="P7" i="4"/>
  <c r="P10" i="4"/>
  <c r="P11" i="4"/>
  <c r="P13" i="4"/>
  <c r="P14" i="4"/>
  <c r="P16" i="4"/>
  <c r="P17" i="4"/>
  <c r="P19" i="4"/>
  <c r="P20" i="4"/>
  <c r="P21" i="4"/>
  <c r="P23" i="4"/>
  <c r="P24" i="4"/>
  <c r="P26" i="4"/>
  <c r="P27" i="4"/>
  <c r="P29" i="4"/>
  <c r="P30" i="4"/>
  <c r="P32" i="4"/>
  <c r="P34" i="4"/>
  <c r="P35" i="4"/>
  <c r="P37" i="4"/>
  <c r="P39" i="4"/>
  <c r="P40" i="4"/>
  <c r="P42" i="4"/>
  <c r="P43" i="4"/>
  <c r="P44" i="4"/>
  <c r="P46" i="4"/>
  <c r="P47" i="4"/>
  <c r="P48" i="4"/>
  <c r="L48" i="4"/>
  <c r="O2" i="4"/>
  <c r="O2" i="3" s="1"/>
  <c r="O2" i="6" s="1"/>
  <c r="O2" i="7" s="1"/>
  <c r="M2" i="4"/>
  <c r="M2" i="3" s="1"/>
  <c r="M2" i="6" s="1"/>
  <c r="M2" i="7" s="1"/>
  <c r="K2" i="4"/>
  <c r="K2" i="3" s="1"/>
  <c r="K2" i="6" s="1"/>
  <c r="K2" i="7" s="1"/>
  <c r="I2" i="4"/>
  <c r="I2" i="3" s="1"/>
  <c r="I2" i="6" s="1"/>
  <c r="I2" i="7" s="1"/>
  <c r="P50" i="4"/>
  <c r="N50" i="4"/>
  <c r="L50" i="4"/>
  <c r="I4" i="2"/>
  <c r="K4" i="2"/>
  <c r="M4" i="2"/>
  <c r="O4" i="2"/>
  <c r="J50" i="4"/>
  <c r="H8" i="9"/>
  <c r="H6" i="9" s="1"/>
  <c r="I8" i="9"/>
  <c r="J8" i="9"/>
  <c r="O21" i="2"/>
  <c r="O20" i="2"/>
  <c r="O18" i="2"/>
  <c r="O17" i="2"/>
  <c r="O15" i="2"/>
  <c r="O14" i="2"/>
  <c r="O13" i="2"/>
  <c r="O11" i="2"/>
  <c r="O10" i="2"/>
  <c r="O8" i="2"/>
  <c r="O7" i="2"/>
  <c r="O5" i="2"/>
  <c r="M21" i="2"/>
  <c r="M20" i="2"/>
  <c r="M18" i="2"/>
  <c r="M17" i="2"/>
  <c r="M15" i="2"/>
  <c r="M14" i="2"/>
  <c r="M13" i="2"/>
  <c r="M11" i="2"/>
  <c r="M10" i="2"/>
  <c r="M8" i="2"/>
  <c r="M7" i="2"/>
  <c r="M5" i="2"/>
  <c r="K21" i="2"/>
  <c r="K20" i="2"/>
  <c r="K18" i="2"/>
  <c r="K17" i="2"/>
  <c r="K15" i="2"/>
  <c r="K14" i="2"/>
  <c r="K13" i="2"/>
  <c r="K11" i="2"/>
  <c r="K10" i="2"/>
  <c r="K8" i="2"/>
  <c r="K7" i="2"/>
  <c r="K5" i="2"/>
  <c r="I21" i="2"/>
  <c r="I20" i="2"/>
  <c r="I18" i="2"/>
  <c r="I17" i="2"/>
  <c r="I14" i="2"/>
  <c r="I15" i="2"/>
  <c r="I13" i="2"/>
  <c r="I11" i="2"/>
  <c r="I10" i="2"/>
  <c r="I8" i="2"/>
  <c r="I7" i="2"/>
  <c r="I5" i="2"/>
  <c r="N2" i="2"/>
  <c r="L2" i="2"/>
  <c r="J2" i="2"/>
  <c r="H2" i="2"/>
  <c r="J48" i="4"/>
  <c r="J47" i="4"/>
  <c r="J46" i="4"/>
  <c r="J44" i="4"/>
  <c r="J43" i="4"/>
  <c r="J42" i="4"/>
  <c r="J40" i="4"/>
  <c r="J39" i="4"/>
  <c r="J37" i="4"/>
  <c r="J35" i="4"/>
  <c r="J34" i="4"/>
  <c r="J32" i="4"/>
  <c r="J30" i="4"/>
  <c r="J29" i="4"/>
  <c r="J27" i="4"/>
  <c r="J26" i="4"/>
  <c r="J24" i="4"/>
  <c r="J23" i="4"/>
  <c r="J21" i="4"/>
  <c r="J20" i="4"/>
  <c r="J19" i="4"/>
  <c r="J17" i="4"/>
  <c r="J16" i="4"/>
  <c r="J14" i="4"/>
  <c r="J13" i="4"/>
  <c r="J11" i="4"/>
  <c r="J10" i="4"/>
  <c r="J7" i="4"/>
  <c r="J6" i="4"/>
  <c r="H25" i="8" l="1"/>
  <c r="J12" i="7"/>
  <c r="G26" i="9" s="1"/>
  <c r="G25" i="9" s="1"/>
  <c r="L25" i="8"/>
  <c r="I30" i="9" s="1"/>
  <c r="I29" i="9" s="1"/>
  <c r="N12" i="7"/>
  <c r="I26" i="9" s="1"/>
  <c r="I25" i="9" s="1"/>
  <c r="L12" i="7"/>
  <c r="H26" i="9" s="1"/>
  <c r="H25" i="9" s="1"/>
  <c r="P12" i="7"/>
  <c r="J26" i="9" s="1"/>
  <c r="J25" i="9" s="1"/>
  <c r="N25" i="8"/>
  <c r="J25" i="8"/>
  <c r="H30" i="9" s="1"/>
  <c r="H29" i="9" s="1"/>
  <c r="P14" i="6"/>
  <c r="J22" i="9" s="1"/>
  <c r="J21" i="9" s="1"/>
  <c r="N14" i="6"/>
  <c r="I22" i="9" s="1"/>
  <c r="I21" i="9" s="1"/>
  <c r="L14" i="6"/>
  <c r="H22" i="9" s="1"/>
  <c r="H21" i="9" s="1"/>
  <c r="J14" i="6"/>
  <c r="G22" i="9" s="1"/>
  <c r="G21" i="9" s="1"/>
  <c r="L44" i="3"/>
  <c r="H17" i="9" s="1"/>
  <c r="P44" i="3"/>
  <c r="J17" i="9" s="1"/>
  <c r="N44" i="3"/>
  <c r="I17" i="9" s="1"/>
  <c r="J44" i="3"/>
  <c r="G17" i="9" s="1"/>
  <c r="L51" i="4"/>
  <c r="H13" i="9" s="1"/>
  <c r="J51" i="4"/>
  <c r="G13" i="9" s="1"/>
  <c r="P51" i="4"/>
  <c r="J13" i="9" s="1"/>
  <c r="N51" i="4"/>
  <c r="I13" i="9" s="1"/>
  <c r="O22" i="2"/>
  <c r="J10" i="9" s="1"/>
  <c r="M22" i="2"/>
  <c r="I10" i="9" s="1"/>
  <c r="I9" i="9" s="1"/>
  <c r="K22" i="2"/>
  <c r="H10" i="9" s="1"/>
  <c r="I22" i="2"/>
  <c r="G10" i="9" s="1"/>
  <c r="G6" i="9"/>
  <c r="I6" i="9"/>
  <c r="J6" i="9"/>
  <c r="J30" i="9" l="1"/>
  <c r="J29" i="9" s="1"/>
  <c r="G30" i="9"/>
  <c r="G29" i="9" s="1"/>
  <c r="J9" i="9"/>
  <c r="H9" i="9"/>
  <c r="H33" i="9" s="1"/>
  <c r="H37" i="9" s="1"/>
  <c r="G9" i="9"/>
  <c r="I33" i="9"/>
  <c r="I37" i="9" s="1"/>
  <c r="G33" i="9" l="1"/>
  <c r="G37" i="9" s="1"/>
  <c r="J33" i="9"/>
  <c r="J37" i="9" s="1"/>
  <c r="G38" i="9" l="1"/>
</calcChain>
</file>

<file path=xl/sharedStrings.xml><?xml version="1.0" encoding="utf-8"?>
<sst xmlns="http://schemas.openxmlformats.org/spreadsheetml/2006/main" count="297" uniqueCount="183">
  <si>
    <t>I - Desempenho Didático Pedagógico</t>
  </si>
  <si>
    <t>até 50 pontos</t>
  </si>
  <si>
    <t>40h ou DE</t>
  </si>
  <si>
    <t>20h</t>
  </si>
  <si>
    <t>pontos</t>
  </si>
  <si>
    <t>(reunião)</t>
  </si>
  <si>
    <t>(avaliação discente)</t>
  </si>
  <si>
    <t>II - Formação, Aperfeiçoamento e Atualização</t>
  </si>
  <si>
    <t>até 40 pontos</t>
  </si>
  <si>
    <t>até 3</t>
  </si>
  <si>
    <t>d)</t>
  </si>
  <si>
    <t>estágio (1 a 3 meses)</t>
  </si>
  <si>
    <t>estágio (4 a 6 meses)</t>
  </si>
  <si>
    <t xml:space="preserve">d) </t>
  </si>
  <si>
    <t>180 horas (aperf.)</t>
  </si>
  <si>
    <t>360 horas (espec.)</t>
  </si>
  <si>
    <t>em curso</t>
  </si>
  <si>
    <t>f)</t>
  </si>
  <si>
    <t xml:space="preserve">c) </t>
  </si>
  <si>
    <t>microestágios e visitas técnicas</t>
  </si>
  <si>
    <t xml:space="preserve">a) </t>
  </si>
  <si>
    <t xml:space="preserve">participação em projeto final de avaliação </t>
  </si>
  <si>
    <t>b)</t>
  </si>
  <si>
    <t>e)</t>
  </si>
  <si>
    <t>g)</t>
  </si>
  <si>
    <t>menos de 40h</t>
  </si>
  <si>
    <t>a partir de 40h</t>
  </si>
  <si>
    <t>III - Produção Intelectual</t>
  </si>
  <si>
    <t>participação em projetos de pesquisa</t>
  </si>
  <si>
    <t>com agência fomentadora</t>
  </si>
  <si>
    <t>sem agêcia fomentadora</t>
  </si>
  <si>
    <t>c)</t>
  </si>
  <si>
    <t>poster ou painel</t>
  </si>
  <si>
    <t>coordenador</t>
  </si>
  <si>
    <t>monitor</t>
  </si>
  <si>
    <t>auxiliar</t>
  </si>
  <si>
    <t>tradução de obras literárias, técnicas ou cientificas, editadas, desde que no âmbito de sua atuação ou na área de educação (completas)</t>
  </si>
  <si>
    <t>capítulo de livro</t>
  </si>
  <si>
    <t>documento</t>
  </si>
  <si>
    <t>participação em evento artístico, cultural ou científico, relativo à atividade docente, com exposição ou divulgação</t>
  </si>
  <si>
    <t>autor</t>
  </si>
  <si>
    <t>h)</t>
  </si>
  <si>
    <t>publicação de artigo cientifico</t>
  </si>
  <si>
    <t>resumo de anais</t>
  </si>
  <si>
    <t xml:space="preserve">artigos completos </t>
  </si>
  <si>
    <t>i)</t>
  </si>
  <si>
    <t>pubicação de artigos em jornais na área de atuação ou educação</t>
  </si>
  <si>
    <t>j)</t>
  </si>
  <si>
    <t>k)</t>
  </si>
  <si>
    <t>publicações técnicas, didáticas, cientificas e literárias em sua área de atuação ou educação</t>
  </si>
  <si>
    <t>cap. Livro (autor/co)</t>
  </si>
  <si>
    <t>organiz.</t>
  </si>
  <si>
    <t>livro (autor/co)</t>
  </si>
  <si>
    <t>apostila avaliada pela coordenadoria</t>
  </si>
  <si>
    <t>qtd</t>
  </si>
  <si>
    <t>l)</t>
  </si>
  <si>
    <t>revisão de artigos técnicos</t>
  </si>
  <si>
    <t>IV - Extensão e Prestação de Serviços</t>
  </si>
  <si>
    <t>participação em projetos de extensão de carater centífico, artístico, cultural, esportivo ou de prestação de serviços, articulado ou não com as de ensino e/ou pesquisa</t>
  </si>
  <si>
    <t>auxliar</t>
  </si>
  <si>
    <t>na área/ ativ.</t>
  </si>
  <si>
    <t>fora da área/ ativ.</t>
  </si>
  <si>
    <t>Cursos de 40 horas p/ativ.</t>
  </si>
  <si>
    <t>ministrante</t>
  </si>
  <si>
    <t>elaboração de trabalhos técnicos (consultoria ou produto), ou de relatórios técnicos, por determinação da área e/ou para atender convênios de ensino, pesquisa e/ou extensão (por ativ.)</t>
  </si>
  <si>
    <t>ISSN</t>
  </si>
  <si>
    <t>Intern.</t>
  </si>
  <si>
    <t>participação de projetos inovadores na área de ensino por projeto</t>
  </si>
  <si>
    <t>avaliada em 10</t>
  </si>
  <si>
    <t>avaliada em 8</t>
  </si>
  <si>
    <t>avaliada em 6</t>
  </si>
  <si>
    <t>por atividade</t>
  </si>
  <si>
    <t>na cidade</t>
  </si>
  <si>
    <t>fora da cidade/dia</t>
  </si>
  <si>
    <t>cursos de 40h/ativ.</t>
  </si>
  <si>
    <t>na área, até 3</t>
  </si>
  <si>
    <t>fora da área, até 3</t>
  </si>
  <si>
    <t>qtd.</t>
  </si>
  <si>
    <t>assessoria e/ou consultoria na área de atuação ou na de educação como representante do IF-SUL</t>
  </si>
  <si>
    <t>atividade</t>
  </si>
  <si>
    <t>participação em comissão de coordenação/organização de congressos ou similares</t>
  </si>
  <si>
    <t>internacional (coord.)</t>
  </si>
  <si>
    <t>internacional (aux.)</t>
  </si>
  <si>
    <t>nacional (coord.)</t>
  </si>
  <si>
    <t>nacional (aux.)</t>
  </si>
  <si>
    <t>regional (coord.)</t>
  </si>
  <si>
    <t>regional (aux.)</t>
  </si>
  <si>
    <t>cidade (coord.)</t>
  </si>
  <si>
    <t>cidade (aux.)</t>
  </si>
  <si>
    <t>cursos ou atividade de extensão promovidos pelo IF-SUL</t>
  </si>
  <si>
    <t>organização, orientação ou desenvolvimento de órgãos, associações e centros de ensino ou de pesquisa, de caráter científico</t>
  </si>
  <si>
    <t>qualificação strictu</t>
  </si>
  <si>
    <t>participação em bancas de exames de (até 4)</t>
  </si>
  <si>
    <t>defesa de TCC</t>
  </si>
  <si>
    <t>defesa strictu</t>
  </si>
  <si>
    <t>orientação de trabalho de pesquisa</t>
  </si>
  <si>
    <t>TCC (até 3)</t>
  </si>
  <si>
    <t xml:space="preserve">strictu sensu </t>
  </si>
  <si>
    <t>participação em comissão de semana de curso</t>
  </si>
  <si>
    <t>coordenação</t>
  </si>
  <si>
    <t>trabalho voluntário</t>
  </si>
  <si>
    <t>coordenação de grupos de trabalho em congressos ou afins</t>
  </si>
  <si>
    <t>representação IF-SUL em reuniões, eventos, etc.</t>
  </si>
  <si>
    <t>orientação de projeto final de avaliação (até 3)</t>
  </si>
  <si>
    <t>m)</t>
  </si>
  <si>
    <t>orientação de estágios (até 3)</t>
  </si>
  <si>
    <t>V - Administração</t>
  </si>
  <si>
    <t>docentes em atividades administrativas (CD)</t>
  </si>
  <si>
    <t>docentes afastados para prestar serviço nos Ministérios da Educação, Cultura, entidades de classe e em outras situações previstas na legislação vigente</t>
  </si>
  <si>
    <t>FG 4 - gestores</t>
  </si>
  <si>
    <t>Coordenação de área ou cursos</t>
  </si>
  <si>
    <t>Secretaria de áreas</t>
  </si>
  <si>
    <t>VI - Outras Atividades</t>
  </si>
  <si>
    <t>até 30 pontos</t>
  </si>
  <si>
    <t>representação em conselho e órgãos de classe</t>
  </si>
  <si>
    <t>participação como membro de diretoria ou de conselho em associação de classe, sindicatos, ordem e similares</t>
  </si>
  <si>
    <t>participação em seminários, encontros ou similares de interesse classista (como ouvinte)</t>
  </si>
  <si>
    <t>participação em seminários, encontros ou similares de interesse classista (como palestrante)</t>
  </si>
  <si>
    <t>VII - Portarias</t>
  </si>
  <si>
    <t>Pontuação quanto à duração do serviço prestado e/ou tipo de atividade desenvolvida</t>
  </si>
  <si>
    <t>1 dia</t>
  </si>
  <si>
    <t>auxliar e outros</t>
  </si>
  <si>
    <t>2 a 15 dias</t>
  </si>
  <si>
    <t>16 dias a 1 mês</t>
  </si>
  <si>
    <t>1 a 3 meses</t>
  </si>
  <si>
    <t>6 meses</t>
  </si>
  <si>
    <t>permanente</t>
  </si>
  <si>
    <t>Láureas</t>
  </si>
  <si>
    <t>científicos, culturais, esportivas ou outras</t>
  </si>
  <si>
    <t>TOTAL</t>
  </si>
  <si>
    <t>aulas ministradas - horas aula semanais</t>
  </si>
  <si>
    <t>MÉDIA DOS SEMESTRES</t>
  </si>
  <si>
    <t>Impontualidades</t>
  </si>
  <si>
    <t>Faltas  não  justificadas</t>
  </si>
  <si>
    <t>Descontos</t>
  </si>
  <si>
    <t>VIII</t>
  </si>
  <si>
    <t>Sub-total</t>
  </si>
  <si>
    <t>Portarias</t>
  </si>
  <si>
    <t>VII</t>
  </si>
  <si>
    <t>Outras  atividades</t>
  </si>
  <si>
    <t>VI</t>
  </si>
  <si>
    <t>Administração</t>
  </si>
  <si>
    <r>
      <t xml:space="preserve">    </t>
    </r>
    <r>
      <rPr>
        <sz val="14"/>
        <rFont val="Arial"/>
        <family val="2"/>
      </rPr>
      <t>V</t>
    </r>
  </si>
  <si>
    <t>Prestação  de  serviços  e  outras atividades</t>
  </si>
  <si>
    <t xml:space="preserve">   I  V</t>
  </si>
  <si>
    <t>Produção intelectual</t>
  </si>
  <si>
    <t xml:space="preserve">   I I I</t>
  </si>
  <si>
    <t>Formação, aperfeiçoamento e atualização</t>
  </si>
  <si>
    <t xml:space="preserve">    I I</t>
  </si>
  <si>
    <t>Horas de reunião pedagógica regular (até 2h)</t>
  </si>
  <si>
    <t>Número de aulas semanais</t>
  </si>
  <si>
    <t>Desempenho didático pedagógico</t>
  </si>
  <si>
    <t xml:space="preserve">      I</t>
  </si>
  <si>
    <t>4ºsem.</t>
  </si>
  <si>
    <t>3ºsem.</t>
  </si>
  <si>
    <t>2ºsem.</t>
  </si>
  <si>
    <t>1º sem.</t>
  </si>
  <si>
    <t>Pont.</t>
  </si>
  <si>
    <t>Denominação</t>
  </si>
  <si>
    <t>Itens</t>
  </si>
  <si>
    <t>20 horas</t>
  </si>
  <si>
    <t>40 horas</t>
  </si>
  <si>
    <r>
      <t xml:space="preserve">Regime de trabalho </t>
    </r>
    <r>
      <rPr>
        <sz val="12"/>
        <rFont val="Arial"/>
        <family val="2"/>
      </rPr>
      <t>(coloque x):</t>
    </r>
  </si>
  <si>
    <t>FICHA  DE  AVALIAÇÃO</t>
  </si>
  <si>
    <t>CPPD</t>
  </si>
  <si>
    <t>Titulação:</t>
  </si>
  <si>
    <t>Interst. De</t>
  </si>
  <si>
    <t>a</t>
  </si>
  <si>
    <t xml:space="preserve"> Cla. / Nív.=</t>
  </si>
  <si>
    <t>Nome:</t>
  </si>
  <si>
    <t>Lotação:</t>
  </si>
  <si>
    <t>2º sem</t>
  </si>
  <si>
    <t>3º sem</t>
  </si>
  <si>
    <t>4º sem</t>
  </si>
  <si>
    <t>1º sem</t>
  </si>
  <si>
    <t>2h</t>
  </si>
  <si>
    <t>atividade de curta duração equivalente a aperfeiçoamento</t>
  </si>
  <si>
    <t>cursos de pós-graduação aperf, espec., mest. ou dout.</t>
  </si>
  <si>
    <t>participação em grupos de estudo - formação continuada</t>
  </si>
  <si>
    <t>participação - ouvinte em palestras, simpósios ou similares</t>
  </si>
  <si>
    <t>atividades diversas</t>
  </si>
  <si>
    <t>palestras, trabalhos em congressos e similares (minicursos)</t>
  </si>
  <si>
    <t>Dept. de Ensino/Sapucaia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</si>
</sst>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\ &quot;pontos&quot;"/>
    <numFmt numFmtId="165" formatCode="dd/mm/yyyy;@"/>
  </numFmts>
  <fonts count="11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5117038483843"/>
        <bgColor indexed="64"/>
      </patternFill>
    </fill>
  </fills>
  <borders count="5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22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0" xfId="0" applyBorder="1" applyAlignment="1">
      <alignment vertical="top" wrapText="1"/>
    </xf>
    <xf numFmtId="0" fontId="0" fillId="0" borderId="4" xfId="0" applyBorder="1"/>
    <xf numFmtId="0" fontId="0" fillId="0" borderId="15" xfId="0" applyBorder="1"/>
    <xf numFmtId="0" fontId="0" fillId="0" borderId="15" xfId="0" applyBorder="1" applyAlignment="1">
      <alignment vertical="center"/>
    </xf>
    <xf numFmtId="164" fontId="0" fillId="0" borderId="0" xfId="0" applyNumberFormat="1"/>
    <xf numFmtId="0" fontId="0" fillId="0" borderId="0" xfId="0" applyAlignment="1">
      <alignment horizontal="right"/>
    </xf>
    <xf numFmtId="0" fontId="0" fillId="0" borderId="8" xfId="0" applyBorder="1" applyAlignment="1">
      <alignment horizontal="right"/>
    </xf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164" fontId="0" fillId="0" borderId="15" xfId="0" applyNumberFormat="1" applyBorder="1" applyAlignment="1">
      <alignment vertical="center"/>
    </xf>
    <xf numFmtId="0" fontId="3" fillId="0" borderId="3" xfId="0" applyFont="1" applyBorder="1"/>
    <xf numFmtId="0" fontId="0" fillId="3" borderId="1" xfId="0" applyFill="1" applyBorder="1"/>
    <xf numFmtId="0" fontId="2" fillId="3" borderId="3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0" fillId="3" borderId="0" xfId="0" applyFill="1"/>
    <xf numFmtId="0" fontId="0" fillId="3" borderId="10" xfId="0" applyFill="1" applyBorder="1"/>
    <xf numFmtId="0" fontId="0" fillId="3" borderId="7" xfId="0" applyFill="1" applyBorder="1"/>
    <xf numFmtId="0" fontId="0" fillId="3" borderId="3" xfId="0" applyFill="1" applyBorder="1"/>
    <xf numFmtId="164" fontId="0" fillId="3" borderId="0" xfId="0" applyNumberFormat="1" applyFill="1"/>
    <xf numFmtId="0" fontId="0" fillId="3" borderId="5" xfId="0" applyFill="1" applyBorder="1"/>
    <xf numFmtId="0" fontId="0" fillId="3" borderId="6" xfId="0" applyFill="1" applyBorder="1"/>
    <xf numFmtId="164" fontId="0" fillId="3" borderId="6" xfId="0" applyNumberFormat="1" applyFill="1" applyBorder="1"/>
    <xf numFmtId="0" fontId="2" fillId="0" borderId="3" xfId="0" applyFont="1" applyBorder="1"/>
    <xf numFmtId="0" fontId="0" fillId="4" borderId="2" xfId="0" applyFill="1" applyBorder="1"/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0" fillId="0" borderId="42" xfId="0" applyFont="1" applyBorder="1" applyAlignment="1" applyProtection="1">
      <alignment horizontal="center"/>
      <protection locked="0"/>
    </xf>
    <xf numFmtId="0" fontId="4" fillId="0" borderId="18" xfId="0" applyFont="1" applyBorder="1" applyProtection="1">
      <protection locked="0"/>
    </xf>
    <xf numFmtId="0" fontId="4" fillId="0" borderId="20" xfId="0" applyFont="1" applyBorder="1" applyProtection="1">
      <protection locked="0"/>
    </xf>
    <xf numFmtId="0" fontId="4" fillId="0" borderId="19" xfId="0" applyFont="1" applyBorder="1" applyProtection="1">
      <protection locked="0"/>
    </xf>
    <xf numFmtId="0" fontId="10" fillId="0" borderId="18" xfId="0" applyFont="1" applyBorder="1" applyProtection="1">
      <protection locked="0"/>
    </xf>
    <xf numFmtId="0" fontId="2" fillId="0" borderId="29" xfId="0" applyFont="1" applyBorder="1"/>
    <xf numFmtId="0" fontId="2" fillId="0" borderId="29" xfId="0" applyFont="1" applyBorder="1" applyAlignment="1">
      <alignment horizontal="center"/>
    </xf>
    <xf numFmtId="0" fontId="2" fillId="0" borderId="24" xfId="0" applyFont="1" applyBorder="1"/>
    <xf numFmtId="0" fontId="7" fillId="0" borderId="20" xfId="0" applyFont="1" applyBorder="1"/>
    <xf numFmtId="0" fontId="0" fillId="0" borderId="20" xfId="0" applyBorder="1"/>
    <xf numFmtId="0" fontId="10" fillId="0" borderId="20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0" fillId="0" borderId="29" xfId="0" applyBorder="1" applyAlignment="1" applyProtection="1">
      <alignment horizontal="center" vertical="center"/>
      <protection locked="0"/>
    </xf>
    <xf numFmtId="0" fontId="7" fillId="0" borderId="34" xfId="0" applyFont="1" applyBorder="1"/>
    <xf numFmtId="0" fontId="0" fillId="0" borderId="31" xfId="0" applyBorder="1"/>
    <xf numFmtId="0" fontId="10" fillId="0" borderId="21" xfId="0" applyFont="1" applyBorder="1" applyAlignment="1">
      <alignment horizontal="center"/>
    </xf>
    <xf numFmtId="0" fontId="10" fillId="0" borderId="21" xfId="0" applyFont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33" xfId="0" applyBorder="1" applyProtection="1">
      <protection locked="0"/>
    </xf>
    <xf numFmtId="0" fontId="6" fillId="0" borderId="15" xfId="0" applyFont="1" applyBorder="1" applyAlignment="1" applyProtection="1">
      <alignment horizontal="center"/>
      <protection locked="0"/>
    </xf>
    <xf numFmtId="0" fontId="10" fillId="0" borderId="31" xfId="0" applyFont="1" applyBorder="1" applyAlignment="1">
      <alignment horizontal="center"/>
    </xf>
    <xf numFmtId="0" fontId="7" fillId="0" borderId="33" xfId="0" applyFont="1" applyBorder="1" applyProtection="1">
      <protection locked="0"/>
    </xf>
    <xf numFmtId="0" fontId="0" fillId="0" borderId="15" xfId="0" applyBorder="1" applyProtection="1">
      <protection locked="0"/>
    </xf>
    <xf numFmtId="0" fontId="10" fillId="0" borderId="15" xfId="0" applyFont="1" applyBorder="1" applyAlignment="1" applyProtection="1">
      <alignment horizontal="center"/>
      <protection locked="0"/>
    </xf>
    <xf numFmtId="0" fontId="7" fillId="0" borderId="36" xfId="0" applyFont="1" applyBorder="1" applyProtection="1">
      <protection locked="0"/>
    </xf>
    <xf numFmtId="0" fontId="0" fillId="0" borderId="25" xfId="0" applyBorder="1" applyProtection="1">
      <protection locked="0"/>
    </xf>
    <xf numFmtId="0" fontId="10" fillId="0" borderId="25" xfId="0" applyFont="1" applyBorder="1" applyAlignment="1" applyProtection="1">
      <alignment horizontal="center"/>
      <protection locked="0"/>
    </xf>
    <xf numFmtId="0" fontId="9" fillId="0" borderId="20" xfId="0" applyFont="1" applyBorder="1"/>
    <xf numFmtId="0" fontId="6" fillId="0" borderId="20" xfId="0" applyFont="1" applyBorder="1" applyAlignment="1">
      <alignment horizontal="center"/>
    </xf>
    <xf numFmtId="0" fontId="10" fillId="0" borderId="34" xfId="0" applyFont="1" applyBorder="1" applyAlignment="1" applyProtection="1">
      <alignment horizontal="center"/>
      <protection locked="0"/>
    </xf>
    <xf numFmtId="0" fontId="9" fillId="0" borderId="33" xfId="0" applyFont="1" applyBorder="1" applyProtection="1">
      <protection locked="0"/>
    </xf>
    <xf numFmtId="0" fontId="0" fillId="0" borderId="32" xfId="0" applyBorder="1" applyProtection="1">
      <protection locked="0"/>
    </xf>
    <xf numFmtId="0" fontId="0" fillId="0" borderId="0" xfId="0" applyProtection="1">
      <protection locked="0"/>
    </xf>
    <xf numFmtId="0" fontId="0" fillId="0" borderId="18" xfId="0" applyBorder="1"/>
    <xf numFmtId="0" fontId="7" fillId="0" borderId="28" xfId="0" applyFont="1" applyBorder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4" fillId="0" borderId="9" xfId="0" applyFont="1" applyBorder="1"/>
    <xf numFmtId="0" fontId="4" fillId="0" borderId="1" xfId="0" applyFont="1" applyBorder="1"/>
    <xf numFmtId="0" fontId="4" fillId="0" borderId="18" xfId="0" applyFont="1" applyBorder="1"/>
    <xf numFmtId="0" fontId="4" fillId="0" borderId="20" xfId="0" applyFont="1" applyBorder="1"/>
    <xf numFmtId="0" fontId="4" fillId="0" borderId="19" xfId="0" applyFont="1" applyBorder="1"/>
    <xf numFmtId="0" fontId="10" fillId="0" borderId="0" xfId="0" applyFont="1" applyProtection="1">
      <protection locked="0"/>
    </xf>
    <xf numFmtId="0" fontId="5" fillId="3" borderId="7" xfId="0" applyFont="1" applyFill="1" applyBorder="1"/>
    <xf numFmtId="0" fontId="0" fillId="0" borderId="35" xfId="0" applyBorder="1" applyAlignment="1">
      <alignment horizontal="center" vertical="center"/>
    </xf>
    <xf numFmtId="0" fontId="0" fillId="4" borderId="13" xfId="0" applyFill="1" applyBorder="1"/>
    <xf numFmtId="0" fontId="0" fillId="4" borderId="17" xfId="0" applyFill="1" applyBorder="1" applyAlignment="1">
      <alignment vertical="center"/>
    </xf>
    <xf numFmtId="0" fontId="0" fillId="4" borderId="11" xfId="0" applyFill="1" applyBorder="1"/>
    <xf numFmtId="0" fontId="0" fillId="4" borderId="4" xfId="0" applyFill="1" applyBorder="1"/>
    <xf numFmtId="0" fontId="0" fillId="4" borderId="11" xfId="0" applyFill="1" applyBorder="1" applyAlignment="1">
      <alignment wrapText="1"/>
    </xf>
    <xf numFmtId="0" fontId="0" fillId="4" borderId="14" xfId="0" applyFill="1" applyBorder="1"/>
    <xf numFmtId="0" fontId="0" fillId="6" borderId="3" xfId="0" applyFill="1" applyBorder="1" applyProtection="1">
      <protection locked="0"/>
    </xf>
    <xf numFmtId="0" fontId="0" fillId="6" borderId="12" xfId="0" applyFill="1" applyBorder="1" applyProtection="1">
      <protection locked="0"/>
    </xf>
    <xf numFmtId="0" fontId="0" fillId="6" borderId="16" xfId="0" applyFill="1" applyBorder="1" applyAlignment="1" applyProtection="1">
      <alignment vertical="center"/>
      <protection locked="0"/>
    </xf>
    <xf numFmtId="0" fontId="0" fillId="6" borderId="5" xfId="0" applyFill="1" applyBorder="1" applyProtection="1">
      <protection locked="0"/>
    </xf>
    <xf numFmtId="0" fontId="0" fillId="0" borderId="13" xfId="0" applyBorder="1"/>
    <xf numFmtId="0" fontId="0" fillId="0" borderId="17" xfId="0" applyBorder="1" applyAlignment="1">
      <alignment vertical="center"/>
    </xf>
    <xf numFmtId="0" fontId="0" fillId="0" borderId="14" xfId="0" applyBorder="1"/>
    <xf numFmtId="0" fontId="0" fillId="6" borderId="8" xfId="0" applyFill="1" applyBorder="1" applyProtection="1">
      <protection locked="0"/>
    </xf>
    <xf numFmtId="0" fontId="0" fillId="6" borderId="15" xfId="0" applyFill="1" applyBorder="1" applyAlignment="1" applyProtection="1">
      <alignment vertical="center"/>
      <protection locked="0"/>
    </xf>
    <xf numFmtId="0" fontId="0" fillId="6" borderId="0" xfId="0" applyFill="1" applyProtection="1">
      <protection locked="0"/>
    </xf>
    <xf numFmtId="0" fontId="0" fillId="6" borderId="6" xfId="0" applyFill="1" applyBorder="1" applyProtection="1">
      <protection locked="0"/>
    </xf>
    <xf numFmtId="0" fontId="0" fillId="5" borderId="27" xfId="0" applyFill="1" applyBorder="1" applyAlignment="1" applyProtection="1">
      <alignment horizontal="center"/>
      <protection locked="0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7" borderId="2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6" fillId="7" borderId="27" xfId="0" applyFont="1" applyFill="1" applyBorder="1" applyAlignment="1" applyProtection="1">
      <alignment horizontal="center"/>
      <protection locked="0"/>
    </xf>
    <xf numFmtId="0" fontId="0" fillId="7" borderId="22" xfId="0" applyFill="1" applyBorder="1" applyProtection="1">
      <protection locked="0"/>
    </xf>
    <xf numFmtId="0" fontId="6" fillId="7" borderId="28" xfId="0" applyFont="1" applyFill="1" applyBorder="1" applyAlignment="1" applyProtection="1">
      <alignment horizontal="center"/>
      <protection locked="0"/>
    </xf>
    <xf numFmtId="0" fontId="6" fillId="7" borderId="33" xfId="0" applyFont="1" applyFill="1" applyBorder="1" applyAlignment="1" applyProtection="1">
      <alignment horizontal="center"/>
      <protection locked="0"/>
    </xf>
    <xf numFmtId="0" fontId="10" fillId="7" borderId="37" xfId="0" applyFont="1" applyFill="1" applyBorder="1" applyAlignment="1" applyProtection="1">
      <alignment horizontal="center"/>
      <protection locked="0"/>
    </xf>
    <xf numFmtId="0" fontId="10" fillId="7" borderId="27" xfId="0" applyFont="1" applyFill="1" applyBorder="1" applyAlignment="1" applyProtection="1">
      <alignment horizontal="center"/>
      <protection locked="0"/>
    </xf>
    <xf numFmtId="0" fontId="10" fillId="7" borderId="35" xfId="0" applyFont="1" applyFill="1" applyBorder="1" applyAlignment="1" applyProtection="1">
      <alignment horizontal="center"/>
      <protection locked="0"/>
    </xf>
    <xf numFmtId="0" fontId="0" fillId="7" borderId="26" xfId="0" applyFill="1" applyBorder="1" applyProtection="1">
      <protection locked="0"/>
    </xf>
    <xf numFmtId="0" fontId="0" fillId="7" borderId="29" xfId="0" applyFill="1" applyBorder="1"/>
    <xf numFmtId="0" fontId="0" fillId="7" borderId="24" xfId="0" applyFill="1" applyBorder="1"/>
    <xf numFmtId="0" fontId="5" fillId="5" borderId="27" xfId="0" applyFont="1" applyFill="1" applyBorder="1" applyAlignment="1" applyProtection="1">
      <alignment horizontal="center"/>
      <protection locked="0"/>
    </xf>
    <xf numFmtId="164" fontId="5" fillId="3" borderId="0" xfId="0" applyNumberFormat="1" applyFont="1" applyFill="1"/>
    <xf numFmtId="0" fontId="5" fillId="0" borderId="7" xfId="0" applyFont="1" applyBorder="1"/>
    <xf numFmtId="0" fontId="0" fillId="2" borderId="0" xfId="0" applyFill="1" applyProtection="1">
      <protection locked="0"/>
    </xf>
    <xf numFmtId="0" fontId="0" fillId="2" borderId="6" xfId="0" applyFill="1" applyBorder="1" applyProtection="1">
      <protection locked="0"/>
    </xf>
    <xf numFmtId="0" fontId="0" fillId="0" borderId="2" xfId="0" applyBorder="1"/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9" xfId="0" applyBorder="1" applyAlignment="1">
      <alignment vertical="top" wrapText="1"/>
    </xf>
    <xf numFmtId="0" fontId="0" fillId="0" borderId="3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45" xfId="0" applyFont="1" applyBorder="1"/>
    <xf numFmtId="0" fontId="2" fillId="0" borderId="46" xfId="0" applyFont="1" applyBorder="1"/>
    <xf numFmtId="0" fontId="10" fillId="0" borderId="47" xfId="0" applyFont="1" applyBorder="1"/>
    <xf numFmtId="0" fontId="6" fillId="0" borderId="48" xfId="0" applyFont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5" fillId="0" borderId="52" xfId="0" applyFont="1" applyBorder="1"/>
    <xf numFmtId="0" fontId="0" fillId="0" borderId="45" xfId="0" applyBorder="1"/>
    <xf numFmtId="0" fontId="0" fillId="0" borderId="52" xfId="0" applyBorder="1"/>
    <xf numFmtId="0" fontId="0" fillId="0" borderId="54" xfId="0" applyBorder="1"/>
    <xf numFmtId="0" fontId="0" fillId="0" borderId="55" xfId="0" applyBorder="1" applyAlignment="1">
      <alignment horizontal="center" vertical="center"/>
    </xf>
    <xf numFmtId="0" fontId="5" fillId="0" borderId="47" xfId="0" applyFont="1" applyBorder="1"/>
    <xf numFmtId="0" fontId="5" fillId="0" borderId="56" xfId="0" applyFont="1" applyBorder="1"/>
    <xf numFmtId="0" fontId="10" fillId="0" borderId="53" xfId="0" applyFont="1" applyBorder="1" applyAlignment="1">
      <alignment horizontal="center" vertical="center"/>
    </xf>
    <xf numFmtId="0" fontId="5" fillId="0" borderId="50" xfId="0" applyFont="1" applyBorder="1"/>
    <xf numFmtId="0" fontId="10" fillId="0" borderId="51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/>
    </xf>
    <xf numFmtId="0" fontId="0" fillId="0" borderId="57" xfId="0" applyBorder="1" applyAlignment="1">
      <alignment horizontal="center" vertical="center"/>
    </xf>
    <xf numFmtId="0" fontId="8" fillId="0" borderId="45" xfId="0" applyFont="1" applyBorder="1" applyAlignment="1">
      <alignment horizontal="center"/>
    </xf>
    <xf numFmtId="0" fontId="0" fillId="0" borderId="49" xfId="0" applyBorder="1" applyAlignment="1" applyProtection="1">
      <alignment horizontal="center" vertical="center"/>
      <protection locked="0"/>
    </xf>
    <xf numFmtId="0" fontId="4" fillId="8" borderId="41" xfId="0" applyFont="1" applyFill="1" applyBorder="1" applyAlignment="1" applyProtection="1">
      <alignment horizontal="center" vertical="center"/>
      <protection locked="0"/>
    </xf>
    <xf numFmtId="0" fontId="0" fillId="8" borderId="29" xfId="0" applyFill="1" applyBorder="1" applyAlignment="1" applyProtection="1">
      <alignment horizontal="center" vertical="center"/>
      <protection locked="0"/>
    </xf>
    <xf numFmtId="0" fontId="0" fillId="8" borderId="49" xfId="0" applyFill="1" applyBorder="1" applyAlignment="1" applyProtection="1">
      <alignment horizontal="center" vertical="center"/>
      <protection locked="0"/>
    </xf>
    <xf numFmtId="0" fontId="0" fillId="3" borderId="2" xfId="0" applyFill="1" applyBorder="1"/>
    <xf numFmtId="0" fontId="0" fillId="3" borderId="4" xfId="0" applyFill="1" applyBorder="1"/>
    <xf numFmtId="0" fontId="5" fillId="3" borderId="11" xfId="0" applyFont="1" applyFill="1" applyBorder="1"/>
    <xf numFmtId="0" fontId="0" fillId="5" borderId="53" xfId="0" applyFill="1" applyBorder="1" applyAlignment="1" applyProtection="1">
      <alignment horizontal="center"/>
      <protection locked="0"/>
    </xf>
    <xf numFmtId="0" fontId="5" fillId="5" borderId="53" xfId="0" applyFont="1" applyFill="1" applyBorder="1" applyAlignment="1" applyProtection="1">
      <alignment horizontal="center"/>
      <protection locked="0"/>
    </xf>
    <xf numFmtId="0" fontId="0" fillId="3" borderId="14" xfId="0" applyFill="1" applyBorder="1"/>
    <xf numFmtId="0" fontId="10" fillId="0" borderId="18" xfId="0" applyFont="1" applyBorder="1" applyAlignment="1" applyProtection="1">
      <alignment horizontal="center"/>
      <protection locked="0"/>
    </xf>
    <xf numFmtId="0" fontId="10" fillId="0" borderId="20" xfId="0" applyFont="1" applyBorder="1" applyAlignment="1" applyProtection="1">
      <alignment horizontal="center"/>
      <protection locked="0"/>
    </xf>
    <xf numFmtId="0" fontId="10" fillId="0" borderId="19" xfId="0" applyFont="1" applyBorder="1" applyAlignment="1" applyProtection="1">
      <alignment horizontal="center"/>
      <protection locked="0"/>
    </xf>
    <xf numFmtId="165" fontId="7" fillId="8" borderId="20" xfId="0" applyNumberFormat="1" applyFont="1" applyFill="1" applyBorder="1" applyAlignment="1" applyProtection="1">
      <alignment horizontal="center"/>
      <protection locked="0"/>
    </xf>
    <xf numFmtId="165" fontId="7" fillId="8" borderId="19" xfId="0" applyNumberFormat="1" applyFont="1" applyFill="1" applyBorder="1" applyAlignment="1" applyProtection="1">
      <alignment horizontal="center"/>
      <protection locked="0"/>
    </xf>
    <xf numFmtId="165" fontId="0" fillId="8" borderId="20" xfId="0" applyNumberFormat="1" applyFill="1" applyBorder="1" applyAlignment="1" applyProtection="1">
      <alignment horizontal="center"/>
      <protection locked="0"/>
    </xf>
    <xf numFmtId="165" fontId="0" fillId="8" borderId="19" xfId="0" applyNumberFormat="1" applyFill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4" fillId="0" borderId="20" xfId="0" applyFont="1" applyBorder="1" applyAlignment="1" applyProtection="1">
      <alignment horizontal="center"/>
      <protection locked="0"/>
    </xf>
    <xf numFmtId="0" fontId="0" fillId="0" borderId="33" xfId="0" applyBorder="1"/>
    <xf numFmtId="0" fontId="0" fillId="0" borderId="15" xfId="0" applyBorder="1"/>
    <xf numFmtId="0" fontId="0" fillId="0" borderId="44" xfId="0" applyBorder="1"/>
    <xf numFmtId="0" fontId="5" fillId="0" borderId="28" xfId="0" applyFont="1" applyBorder="1"/>
    <xf numFmtId="0" fontId="0" fillId="0" borderId="8" xfId="0" applyBorder="1"/>
    <xf numFmtId="0" fontId="0" fillId="0" borderId="40" xfId="0" applyBorder="1"/>
    <xf numFmtId="0" fontId="5" fillId="0" borderId="36" xfId="0" applyFont="1" applyBorder="1"/>
    <xf numFmtId="0" fontId="0" fillId="0" borderId="25" xfId="0" applyBorder="1"/>
    <xf numFmtId="0" fontId="0" fillId="0" borderId="39" xfId="0" applyBorder="1"/>
    <xf numFmtId="0" fontId="6" fillId="0" borderId="18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8" borderId="20" xfId="0" applyFont="1" applyFill="1" applyBorder="1" applyAlignment="1" applyProtection="1">
      <alignment horizontal="center"/>
      <protection locked="0"/>
    </xf>
    <xf numFmtId="0" fontId="4" fillId="8" borderId="19" xfId="0" applyFont="1" applyFill="1" applyBorder="1" applyAlignment="1" applyProtection="1">
      <alignment horizontal="center"/>
      <protection locked="0"/>
    </xf>
    <xf numFmtId="0" fontId="10" fillId="8" borderId="20" xfId="0" applyFont="1" applyFill="1" applyBorder="1" applyAlignment="1" applyProtection="1">
      <alignment horizontal="left"/>
      <protection locked="0"/>
    </xf>
    <xf numFmtId="0" fontId="10" fillId="8" borderId="19" xfId="0" applyFont="1" applyFill="1" applyBorder="1" applyAlignment="1" applyProtection="1">
      <alignment horizontal="left"/>
      <protection locked="0"/>
    </xf>
    <xf numFmtId="0" fontId="10" fillId="8" borderId="20" xfId="0" applyFont="1" applyFill="1" applyBorder="1" applyAlignment="1" applyProtection="1">
      <alignment horizontal="center"/>
      <protection locked="0"/>
    </xf>
    <xf numFmtId="0" fontId="10" fillId="8" borderId="19" xfId="0" applyFont="1" applyFill="1" applyBorder="1" applyAlignment="1" applyProtection="1">
      <alignment horizontal="center"/>
      <protection locked="0"/>
    </xf>
    <xf numFmtId="0" fontId="5" fillId="0" borderId="30" xfId="0" applyFont="1" applyBorder="1"/>
    <xf numFmtId="0" fontId="0" fillId="0" borderId="38" xfId="0" applyBorder="1"/>
    <xf numFmtId="0" fontId="0" fillId="0" borderId="43" xfId="0" applyBorder="1"/>
    <xf numFmtId="0" fontId="0" fillId="0" borderId="3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39" xfId="0" applyBorder="1" applyAlignment="1">
      <alignment horizontal="left"/>
    </xf>
    <xf numFmtId="0" fontId="2" fillId="3" borderId="9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5" fillId="0" borderId="7" xfId="0" applyFont="1" applyBorder="1" applyAlignment="1">
      <alignment horizontal="justify" wrapText="1"/>
    </xf>
    <xf numFmtId="0" fontId="0" fillId="0" borderId="7" xfId="0" applyBorder="1" applyAlignment="1">
      <alignment horizontal="justify" wrapText="1"/>
    </xf>
    <xf numFmtId="0" fontId="5" fillId="0" borderId="15" xfId="0" applyFont="1" applyBorder="1" applyAlignment="1">
      <alignment horizontal="justify" vertical="top" wrapText="1"/>
    </xf>
    <xf numFmtId="0" fontId="0" fillId="0" borderId="15" xfId="0" applyBorder="1" applyAlignment="1">
      <alignment horizontal="justify" vertical="top" wrapText="1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justify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285750</xdr:colOff>
      <xdr:row>3</xdr:row>
      <xdr:rowOff>76200</xdr:rowOff>
    </xdr:from>
    <xdr:to>
      <xdr:col>16</xdr:col>
      <xdr:colOff>276225</xdr:colOff>
      <xdr:row>5</xdr:row>
      <xdr:rowOff>85725</xdr:rowOff>
    </xdr:to>
    <xdr:sp macro="[1]!gera_avaliacao_cppd" textlink="">
      <xdr:nvSpPr>
        <xdr:cNvPr id="2" name="Retângulo de cantos arredondado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620125" y="819150"/>
          <a:ext cx="1819275" cy="5048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/>
            <a:t>Imprimir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ERSONAL"/>
    </sheetNames>
    <definedNames>
      <definedName name="gera_avaliacao_cppd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N38"/>
  <sheetViews>
    <sheetView showGridLines="0" tabSelected="1" zoomScale="80" zoomScaleNormal="80" workbookViewId="0">
      <selection activeCell="N15" sqref="N15"/>
    </sheetView>
  </sheetViews>
  <sheetFormatPr defaultColWidth="9.140625" defaultRowHeight="12.75" x14ac:dyDescent="0.2"/>
  <cols>
    <col min="1" max="1" width="11.85546875" customWidth="1"/>
    <col min="2" max="2" width="13.140625" customWidth="1"/>
    <col min="3" max="3" width="15.28515625" customWidth="1"/>
    <col min="4" max="4" width="6.140625" customWidth="1"/>
    <col min="5" max="5" width="15.140625" customWidth="1"/>
    <col min="6" max="6" width="7.42578125" customWidth="1"/>
    <col min="7" max="7" width="7.28515625" customWidth="1"/>
    <col min="8" max="8" width="9" customWidth="1"/>
    <col min="9" max="9" width="7.140625" customWidth="1"/>
    <col min="10" max="10" width="7" customWidth="1"/>
  </cols>
  <sheetData>
    <row r="1" spans="1:14" ht="20.100000000000001" customHeight="1" thickBot="1" x14ac:dyDescent="0.3">
      <c r="A1" s="41" t="s">
        <v>164</v>
      </c>
      <c r="B1" s="176" t="s">
        <v>163</v>
      </c>
      <c r="C1" s="177"/>
      <c r="D1" s="178"/>
      <c r="E1" s="45" t="s">
        <v>166</v>
      </c>
      <c r="F1" s="179"/>
      <c r="G1" s="180"/>
      <c r="H1" s="40" t="s">
        <v>167</v>
      </c>
      <c r="I1" s="181"/>
      <c r="J1" s="182"/>
    </row>
    <row r="2" spans="1:14" ht="20.100000000000001" customHeight="1" thickBot="1" x14ac:dyDescent="0.3">
      <c r="A2" s="45" t="s">
        <v>169</v>
      </c>
      <c r="B2" s="202"/>
      <c r="C2" s="202"/>
      <c r="D2" s="202"/>
      <c r="E2" s="202"/>
      <c r="F2" s="203"/>
      <c r="G2" s="183" t="s">
        <v>168</v>
      </c>
      <c r="H2" s="184"/>
      <c r="I2" s="200"/>
      <c r="J2" s="201"/>
    </row>
    <row r="3" spans="1:14" ht="20.100000000000001" customHeight="1" thickBot="1" x14ac:dyDescent="0.3">
      <c r="A3" s="45" t="s">
        <v>170</v>
      </c>
      <c r="B3" s="204" t="s">
        <v>182</v>
      </c>
      <c r="C3" s="204"/>
      <c r="D3" s="205"/>
      <c r="E3" s="45" t="s">
        <v>165</v>
      </c>
      <c r="F3" s="204"/>
      <c r="G3" s="204"/>
      <c r="H3" s="204"/>
      <c r="I3" s="204"/>
      <c r="J3" s="205"/>
      <c r="N3" s="86"/>
    </row>
    <row r="4" spans="1:14" ht="20.100000000000001" customHeight="1" thickBot="1" x14ac:dyDescent="0.3">
      <c r="A4" s="42" t="s">
        <v>162</v>
      </c>
      <c r="B4" s="43"/>
      <c r="C4" s="43"/>
      <c r="D4" s="167"/>
      <c r="E4" s="43" t="s">
        <v>161</v>
      </c>
      <c r="F4" s="167"/>
      <c r="G4" s="43" t="s">
        <v>160</v>
      </c>
      <c r="H4" s="43"/>
      <c r="I4" s="43"/>
      <c r="J4" s="44"/>
    </row>
    <row r="5" spans="1:14" ht="20.100000000000001" customHeight="1" thickBot="1" x14ac:dyDescent="0.3">
      <c r="A5" s="143" t="s">
        <v>159</v>
      </c>
      <c r="B5" s="197" t="s">
        <v>158</v>
      </c>
      <c r="C5" s="198"/>
      <c r="D5" s="198"/>
      <c r="E5" s="199"/>
      <c r="F5" s="46" t="s">
        <v>157</v>
      </c>
      <c r="G5" s="47" t="s">
        <v>156</v>
      </c>
      <c r="H5" s="47" t="s">
        <v>155</v>
      </c>
      <c r="I5" s="48" t="s">
        <v>154</v>
      </c>
      <c r="J5" s="144" t="s">
        <v>153</v>
      </c>
    </row>
    <row r="6" spans="1:14" ht="18" customHeight="1" thickBot="1" x14ac:dyDescent="0.3">
      <c r="A6" s="145" t="s">
        <v>152</v>
      </c>
      <c r="B6" s="49" t="s">
        <v>151</v>
      </c>
      <c r="C6" s="50"/>
      <c r="D6" s="50"/>
      <c r="E6" s="51"/>
      <c r="F6" s="52">
        <v>60</v>
      </c>
      <c r="G6" s="53">
        <f>IF(IF($D$4="x",(G8+G7)*2.5,(G8+G7)*5)&gt;60,60,IF($D$4="x",(G8+G7)*2.5,(G8+G7)*5))</f>
        <v>10</v>
      </c>
      <c r="H6" s="53">
        <f>IF(IF($D$4="x",(H8+H7)*2.5,(H8+H7)*5)&gt;60,60,IF($D$4="x",(H8+H7)*2.5,(H8+H7)*5))</f>
        <v>10</v>
      </c>
      <c r="I6" s="53">
        <f>IF(IF($D$4="x",(I8+I7)*2.5,(I8+I7)*5)&gt;60,60,IF($D$4="x",(I8+I7)*2.5,(I8+I7)*5))</f>
        <v>10</v>
      </c>
      <c r="J6" s="146">
        <f>IF(IF($D$4="x",(J8+J7)*2.5,(J8+J7)*5)&gt;60,60,IF($D$4="x",(J8+J7)*2.5,(J8+J7)*5))</f>
        <v>10</v>
      </c>
    </row>
    <row r="7" spans="1:14" ht="18" customHeight="1" x14ac:dyDescent="0.2">
      <c r="A7" s="147"/>
      <c r="B7" s="188" t="s">
        <v>150</v>
      </c>
      <c r="C7" s="189"/>
      <c r="D7" s="189"/>
      <c r="E7" s="190"/>
      <c r="F7" s="116"/>
      <c r="G7" s="80"/>
      <c r="H7" s="80"/>
      <c r="I7" s="80"/>
      <c r="J7" s="148"/>
    </row>
    <row r="8" spans="1:14" ht="18" customHeight="1" thickBot="1" x14ac:dyDescent="0.25">
      <c r="A8" s="149"/>
      <c r="B8" s="191" t="s">
        <v>149</v>
      </c>
      <c r="C8" s="192"/>
      <c r="D8" s="192"/>
      <c r="E8" s="193"/>
      <c r="F8" s="117"/>
      <c r="G8" s="88">
        <v>2</v>
      </c>
      <c r="H8" s="88">
        <f>'I - Desempenho Didático'!H6</f>
        <v>2</v>
      </c>
      <c r="I8" s="88">
        <f>'I - Desempenho Didático'!I6</f>
        <v>2</v>
      </c>
      <c r="J8" s="150">
        <f>'I - Desempenho Didático'!J6</f>
        <v>2</v>
      </c>
    </row>
    <row r="9" spans="1:14" ht="18" customHeight="1" thickBot="1" x14ac:dyDescent="0.3">
      <c r="A9" s="145" t="s">
        <v>148</v>
      </c>
      <c r="B9" s="55" t="s">
        <v>147</v>
      </c>
      <c r="C9" s="50"/>
      <c r="D9" s="56"/>
      <c r="E9" s="57"/>
      <c r="F9" s="58">
        <v>60</v>
      </c>
      <c r="G9" s="53">
        <f>IF(SUM(G10:G12)&gt;60,60,SUM(G10:G12))</f>
        <v>0</v>
      </c>
      <c r="H9" s="53">
        <f>IF(SUM(H10:H12)&gt;60,60,SUM(H10:H12))</f>
        <v>0</v>
      </c>
      <c r="I9" s="53">
        <f>IF(SUM(I10:I12)&gt;60,60,SUM(I10:I12))</f>
        <v>0</v>
      </c>
      <c r="J9" s="146">
        <f>IF(SUM(J10:J12)&gt;60,60,SUM(J10:J12))</f>
        <v>0</v>
      </c>
    </row>
    <row r="10" spans="1:14" ht="18" customHeight="1" x14ac:dyDescent="0.2">
      <c r="A10" s="151"/>
      <c r="B10" s="206" t="s">
        <v>180</v>
      </c>
      <c r="C10" s="207"/>
      <c r="D10" s="207"/>
      <c r="E10" s="208"/>
      <c r="F10" s="116"/>
      <c r="G10" s="79">
        <f>'II - Formação, Aperfeiçoamento'!I22</f>
        <v>0</v>
      </c>
      <c r="H10" s="79">
        <f>'II - Formação, Aperfeiçoamento'!K22</f>
        <v>0</v>
      </c>
      <c r="I10" s="79">
        <f>'II - Formação, Aperfeiçoamento'!M22</f>
        <v>0</v>
      </c>
      <c r="J10" s="152">
        <f>'II - Formação, Aperfeiçoamento'!O22</f>
        <v>0</v>
      </c>
    </row>
    <row r="11" spans="1:14" ht="18" customHeight="1" x14ac:dyDescent="0.2">
      <c r="A11" s="151"/>
      <c r="B11" s="185"/>
      <c r="C11" s="186"/>
      <c r="D11" s="186"/>
      <c r="E11" s="187"/>
      <c r="F11" s="116"/>
      <c r="G11" s="79"/>
      <c r="H11" s="79"/>
      <c r="I11" s="79"/>
      <c r="J11" s="152"/>
    </row>
    <row r="12" spans="1:14" ht="18" customHeight="1" thickBot="1" x14ac:dyDescent="0.25">
      <c r="A12" s="151"/>
      <c r="B12" s="185"/>
      <c r="C12" s="186"/>
      <c r="D12" s="186"/>
      <c r="E12" s="187"/>
      <c r="F12" s="116"/>
      <c r="G12" s="79"/>
      <c r="H12" s="79"/>
      <c r="I12" s="79"/>
      <c r="J12" s="152"/>
    </row>
    <row r="13" spans="1:14" ht="18" customHeight="1" thickBot="1" x14ac:dyDescent="0.3">
      <c r="A13" s="145" t="s">
        <v>146</v>
      </c>
      <c r="B13" s="55" t="s">
        <v>145</v>
      </c>
      <c r="C13" s="50"/>
      <c r="D13" s="50"/>
      <c r="E13" s="51"/>
      <c r="F13" s="58">
        <v>60</v>
      </c>
      <c r="G13" s="53">
        <f>IF(SUM(G14:G16)&gt;60,60,SUM(G14:G16))</f>
        <v>0</v>
      </c>
      <c r="H13" s="53">
        <f t="shared" ref="H13:J13" si="0">IF(SUM(H14:H16)&gt;60,60,SUM(H14:H16))</f>
        <v>0</v>
      </c>
      <c r="I13" s="53">
        <f t="shared" si="0"/>
        <v>0</v>
      </c>
      <c r="J13" s="146">
        <f t="shared" si="0"/>
        <v>0</v>
      </c>
    </row>
    <row r="14" spans="1:14" ht="18" customHeight="1" x14ac:dyDescent="0.25">
      <c r="A14" s="153"/>
      <c r="B14" s="206" t="s">
        <v>180</v>
      </c>
      <c r="C14" s="207"/>
      <c r="D14" s="207"/>
      <c r="E14" s="208"/>
      <c r="F14" s="118"/>
      <c r="G14" s="142"/>
      <c r="H14" s="137"/>
      <c r="I14" s="137"/>
      <c r="J14" s="152"/>
    </row>
    <row r="15" spans="1:14" ht="18" customHeight="1" x14ac:dyDescent="0.25">
      <c r="A15" s="153"/>
      <c r="B15" s="62"/>
      <c r="C15" s="59"/>
      <c r="D15" s="59"/>
      <c r="E15" s="63"/>
      <c r="F15" s="118"/>
      <c r="G15" s="142"/>
      <c r="H15" s="137"/>
      <c r="I15" s="137"/>
      <c r="J15" s="152"/>
    </row>
    <row r="16" spans="1:14" ht="18" customHeight="1" thickBot="1" x14ac:dyDescent="0.3">
      <c r="A16" s="153"/>
      <c r="B16" s="62"/>
      <c r="C16" s="59"/>
      <c r="D16" s="59"/>
      <c r="E16" s="63"/>
      <c r="F16" s="118"/>
      <c r="G16" s="142"/>
      <c r="H16" s="137"/>
      <c r="I16" s="137"/>
      <c r="J16" s="152"/>
    </row>
    <row r="17" spans="1:10" ht="18" customHeight="1" thickBot="1" x14ac:dyDescent="0.3">
      <c r="A17" s="145" t="s">
        <v>144</v>
      </c>
      <c r="B17" s="55" t="s">
        <v>143</v>
      </c>
      <c r="C17" s="49"/>
      <c r="D17" s="49"/>
      <c r="E17" s="51"/>
      <c r="F17" s="57">
        <v>60</v>
      </c>
      <c r="G17" s="53">
        <f>IF(SUM(G18:G20)&gt;60,60,SUM(G18:G20))</f>
        <v>0</v>
      </c>
      <c r="H17" s="53">
        <f>IF(SUM(H18:H20)&gt;60,60,SUM(H18:H20))</f>
        <v>0</v>
      </c>
      <c r="I17" s="53">
        <f>IF(SUM(I18:I20)&gt;60,60,SUM(I18:I20))</f>
        <v>0</v>
      </c>
      <c r="J17" s="146">
        <f>IF(SUM(J18:J20)&gt;60,60,SUM(J18:J20))</f>
        <v>0</v>
      </c>
    </row>
    <row r="18" spans="1:10" ht="18" customHeight="1" x14ac:dyDescent="0.25">
      <c r="A18" s="154"/>
      <c r="B18" s="206" t="s">
        <v>180</v>
      </c>
      <c r="C18" s="207"/>
      <c r="D18" s="207"/>
      <c r="E18" s="208"/>
      <c r="F18" s="120"/>
      <c r="G18" s="80"/>
      <c r="H18" s="79"/>
      <c r="I18" s="79"/>
      <c r="J18" s="148"/>
    </row>
    <row r="19" spans="1:10" ht="18" customHeight="1" x14ac:dyDescent="0.25">
      <c r="A19" s="155"/>
      <c r="B19" s="59"/>
      <c r="C19" s="59"/>
      <c r="D19" s="59"/>
      <c r="E19" s="63"/>
      <c r="F19" s="121"/>
      <c r="G19" s="137"/>
      <c r="H19" s="137"/>
      <c r="I19" s="137"/>
      <c r="J19" s="152"/>
    </row>
    <row r="20" spans="1:10" ht="18" customHeight="1" thickBot="1" x14ac:dyDescent="0.25">
      <c r="A20" s="156"/>
      <c r="B20" s="60"/>
      <c r="C20" s="61"/>
      <c r="D20" s="61"/>
      <c r="E20" s="61"/>
      <c r="F20" s="119"/>
      <c r="G20" s="141"/>
      <c r="H20" s="141"/>
      <c r="I20" s="141"/>
      <c r="J20" s="157"/>
    </row>
    <row r="21" spans="1:10" ht="18" customHeight="1" thickBot="1" x14ac:dyDescent="0.3">
      <c r="A21" s="158" t="s">
        <v>142</v>
      </c>
      <c r="B21" s="55" t="s">
        <v>141</v>
      </c>
      <c r="C21" s="50"/>
      <c r="D21" s="50"/>
      <c r="E21" s="64"/>
      <c r="F21" s="58">
        <v>60</v>
      </c>
      <c r="G21" s="53">
        <f>IF(SUM(G22:G24)&gt;60,60,SUM(G22:G24))</f>
        <v>0</v>
      </c>
      <c r="H21" s="53">
        <f>IF(SUM(H22:H24)&gt;60,60,SUM(H22:H24))</f>
        <v>0</v>
      </c>
      <c r="I21" s="53">
        <f>IF(SUM(I22:I24)&gt;60,60,SUM(I22:I24))</f>
        <v>0</v>
      </c>
      <c r="J21" s="146">
        <f>IF(SUM(J22:J24)&gt;60,60,SUM(J22:J24))</f>
        <v>0</v>
      </c>
    </row>
    <row r="22" spans="1:10" ht="18" customHeight="1" x14ac:dyDescent="0.25">
      <c r="A22" s="159"/>
      <c r="B22" s="206" t="s">
        <v>180</v>
      </c>
      <c r="C22" s="207"/>
      <c r="D22" s="207"/>
      <c r="E22" s="208"/>
      <c r="F22" s="122"/>
      <c r="G22" s="80">
        <f>'V - Administração'!J14</f>
        <v>0</v>
      </c>
      <c r="H22" s="80">
        <f>'V - Administração'!L14</f>
        <v>0</v>
      </c>
      <c r="I22" s="80">
        <f>'V - Administração'!N14</f>
        <v>0</v>
      </c>
      <c r="J22" s="148">
        <f>'V - Administração'!P14</f>
        <v>0</v>
      </c>
    </row>
    <row r="23" spans="1:10" ht="18" customHeight="1" x14ac:dyDescent="0.25">
      <c r="A23" s="153"/>
      <c r="B23" s="65"/>
      <c r="C23" s="66"/>
      <c r="D23" s="66"/>
      <c r="E23" s="67"/>
      <c r="F23" s="123"/>
      <c r="G23" s="139"/>
      <c r="H23" s="139"/>
      <c r="I23" s="139"/>
      <c r="J23" s="160"/>
    </row>
    <row r="24" spans="1:10" ht="18" customHeight="1" thickBot="1" x14ac:dyDescent="0.3">
      <c r="A24" s="161"/>
      <c r="B24" s="68"/>
      <c r="C24" s="69"/>
      <c r="D24" s="69"/>
      <c r="E24" s="70"/>
      <c r="F24" s="124"/>
      <c r="G24" s="140"/>
      <c r="H24" s="140"/>
      <c r="I24" s="140"/>
      <c r="J24" s="162"/>
    </row>
    <row r="25" spans="1:10" ht="18" customHeight="1" thickBot="1" x14ac:dyDescent="0.35">
      <c r="A25" s="163" t="s">
        <v>140</v>
      </c>
      <c r="B25" s="55" t="s">
        <v>139</v>
      </c>
      <c r="C25" s="50"/>
      <c r="D25" s="50"/>
      <c r="E25" s="50"/>
      <c r="F25" s="57">
        <v>30</v>
      </c>
      <c r="G25" s="53">
        <f>IF(SUM(G26:G28)&gt;30,30,SUM(G26:G28))</f>
        <v>0</v>
      </c>
      <c r="H25" s="53">
        <f>IF(SUM(H26:H28)&gt;30,30,SUM(H26:H28))</f>
        <v>0</v>
      </c>
      <c r="I25" s="53">
        <f>IF(SUM(I26:I28)&gt;30,30,SUM(I26:I28))</f>
        <v>0</v>
      </c>
      <c r="J25" s="146">
        <f>IF(SUM(J26:J28)&gt;30,30,SUM(J26:J28))</f>
        <v>0</v>
      </c>
    </row>
    <row r="26" spans="1:10" ht="18" customHeight="1" x14ac:dyDescent="0.25">
      <c r="A26" s="154"/>
      <c r="B26" s="206" t="s">
        <v>180</v>
      </c>
      <c r="C26" s="207"/>
      <c r="D26" s="207"/>
      <c r="E26" s="208"/>
      <c r="F26" s="120"/>
      <c r="G26" s="80">
        <f>'VI - Outras Atividades'!J12</f>
        <v>0</v>
      </c>
      <c r="H26" s="80">
        <f>'VI - Outras Atividades'!L12</f>
        <v>0</v>
      </c>
      <c r="I26" s="80">
        <f>'VI - Outras Atividades'!N12</f>
        <v>0</v>
      </c>
      <c r="J26" s="148">
        <f>'VI - Outras Atividades'!P12</f>
        <v>0</v>
      </c>
    </row>
    <row r="27" spans="1:10" ht="18" customHeight="1" x14ac:dyDescent="0.25">
      <c r="A27" s="155"/>
      <c r="B27" s="59"/>
      <c r="C27" s="59"/>
      <c r="D27" s="59"/>
      <c r="E27" s="63"/>
      <c r="F27" s="121"/>
      <c r="G27" s="137"/>
      <c r="H27" s="137"/>
      <c r="I27" s="137"/>
      <c r="J27" s="152"/>
    </row>
    <row r="28" spans="1:10" ht="18" customHeight="1" thickBot="1" x14ac:dyDescent="0.25">
      <c r="A28" s="156"/>
      <c r="B28" s="60"/>
      <c r="C28" s="61"/>
      <c r="D28" s="61"/>
      <c r="E28" s="61"/>
      <c r="F28" s="119"/>
      <c r="G28" s="138"/>
      <c r="H28" s="138"/>
      <c r="I28" s="138"/>
      <c r="J28" s="157"/>
    </row>
    <row r="29" spans="1:10" ht="18" customHeight="1" thickBot="1" x14ac:dyDescent="0.35">
      <c r="A29" s="163" t="s">
        <v>138</v>
      </c>
      <c r="B29" s="71" t="s">
        <v>137</v>
      </c>
      <c r="C29" s="50"/>
      <c r="D29" s="50"/>
      <c r="E29" s="72"/>
      <c r="F29" s="73">
        <v>30</v>
      </c>
      <c r="G29" s="53">
        <f>IF(SUM(G30:G32)&gt;30,30,SUM(G30:G32))</f>
        <v>0</v>
      </c>
      <c r="H29" s="53">
        <f>IF(SUM(H30:H32)&gt;30,30,SUM(H30:H32))</f>
        <v>0</v>
      </c>
      <c r="I29" s="53">
        <f>IF(SUM(I30:I32)&gt;30,30,SUM(I30:I32))</f>
        <v>0</v>
      </c>
      <c r="J29" s="146">
        <f>IF(SUM(J30:J32)&gt;30,30,SUM(J30:J32))</f>
        <v>0</v>
      </c>
    </row>
    <row r="30" spans="1:10" ht="18" customHeight="1" x14ac:dyDescent="0.25">
      <c r="A30" s="154"/>
      <c r="B30" s="206" t="s">
        <v>180</v>
      </c>
      <c r="C30" s="207"/>
      <c r="D30" s="207"/>
      <c r="E30" s="208"/>
      <c r="F30" s="120"/>
      <c r="G30" s="80">
        <f>'VII - Portarias'!H25</f>
        <v>0</v>
      </c>
      <c r="H30" s="80">
        <f>'VII - Portarias'!J25</f>
        <v>0</v>
      </c>
      <c r="I30" s="80">
        <f>'VII - Portarias'!L25</f>
        <v>0</v>
      </c>
      <c r="J30" s="80">
        <f>'VII - Portarias'!N25</f>
        <v>0</v>
      </c>
    </row>
    <row r="31" spans="1:10" ht="18" customHeight="1" x14ac:dyDescent="0.25">
      <c r="A31" s="155"/>
      <c r="B31" s="74"/>
      <c r="C31" s="66"/>
      <c r="D31" s="66"/>
      <c r="E31" s="63"/>
      <c r="F31" s="121"/>
      <c r="G31" s="137"/>
      <c r="H31" s="137"/>
      <c r="I31" s="137"/>
      <c r="J31" s="152"/>
    </row>
    <row r="32" spans="1:10" ht="18" customHeight="1" thickBot="1" x14ac:dyDescent="0.25">
      <c r="A32" s="156"/>
      <c r="B32" s="75"/>
      <c r="C32" s="76"/>
      <c r="D32" s="76"/>
      <c r="E32" s="76"/>
      <c r="F32" s="125"/>
      <c r="G32" s="138"/>
      <c r="H32" s="138"/>
      <c r="I32" s="138"/>
      <c r="J32" s="164"/>
    </row>
    <row r="33" spans="1:10" ht="18" customHeight="1" thickBot="1" x14ac:dyDescent="0.25">
      <c r="A33" s="77"/>
      <c r="B33" s="71" t="s">
        <v>136</v>
      </c>
      <c r="C33" s="50"/>
      <c r="D33" s="50"/>
      <c r="E33" s="50"/>
      <c r="F33" s="56"/>
      <c r="G33" s="53">
        <f>G29+G25+G21+G17+G13+G9+G6</f>
        <v>10</v>
      </c>
      <c r="H33" s="53">
        <f>H29+H25+H21+H17+H13+H9+H6</f>
        <v>10</v>
      </c>
      <c r="I33" s="53">
        <f>I29+I25+I21+I17+I13+I9+I6</f>
        <v>10</v>
      </c>
      <c r="J33" s="146">
        <f>J29+J25+J21+J17+J13+J9+J6</f>
        <v>10</v>
      </c>
    </row>
    <row r="34" spans="1:10" ht="15.95" customHeight="1" x14ac:dyDescent="0.3">
      <c r="A34" s="165" t="s">
        <v>135</v>
      </c>
      <c r="B34" s="78" t="s">
        <v>134</v>
      </c>
      <c r="C34" s="6"/>
      <c r="D34" s="6"/>
      <c r="E34" s="6"/>
      <c r="F34" s="126"/>
      <c r="G34" s="54"/>
      <c r="H34" s="54"/>
      <c r="I34" s="54"/>
      <c r="J34" s="166"/>
    </row>
    <row r="35" spans="1:10" ht="15.95" customHeight="1" x14ac:dyDescent="0.2">
      <c r="A35" s="154"/>
      <c r="B35" s="209" t="s">
        <v>133</v>
      </c>
      <c r="C35" s="210"/>
      <c r="D35" s="210"/>
      <c r="E35" s="211"/>
      <c r="F35" s="126"/>
      <c r="G35" s="168"/>
      <c r="H35" s="168"/>
      <c r="I35" s="168"/>
      <c r="J35" s="169"/>
    </row>
    <row r="36" spans="1:10" ht="15.95" customHeight="1" thickBot="1" x14ac:dyDescent="0.25">
      <c r="A36" s="155"/>
      <c r="B36" s="212" t="s">
        <v>132</v>
      </c>
      <c r="C36" s="213"/>
      <c r="D36" s="213"/>
      <c r="E36" s="214"/>
      <c r="F36" s="127"/>
      <c r="G36" s="168"/>
      <c r="H36" s="168"/>
      <c r="I36" s="168"/>
      <c r="J36" s="169"/>
    </row>
    <row r="37" spans="1:10" ht="18" customHeight="1" thickBot="1" x14ac:dyDescent="0.3">
      <c r="A37" s="81"/>
      <c r="B37" s="82"/>
      <c r="C37" s="82"/>
      <c r="D37" s="82"/>
      <c r="E37" s="82" t="s">
        <v>129</v>
      </c>
      <c r="F37" s="82"/>
      <c r="G37" s="53">
        <f>G33-G36-G35</f>
        <v>10</v>
      </c>
      <c r="H37" s="53">
        <f>H33-H36-H35</f>
        <v>10</v>
      </c>
      <c r="I37" s="53">
        <f>I33-I36-I35</f>
        <v>10</v>
      </c>
      <c r="J37" s="146">
        <f>J33-J36-J35</f>
        <v>10</v>
      </c>
    </row>
    <row r="38" spans="1:10" ht="18" customHeight="1" thickBot="1" x14ac:dyDescent="0.3">
      <c r="A38" s="83"/>
      <c r="B38" s="84" t="s">
        <v>131</v>
      </c>
      <c r="C38" s="84"/>
      <c r="D38" s="84"/>
      <c r="E38" s="84"/>
      <c r="F38" s="85"/>
      <c r="G38" s="194">
        <f>ROUND(IF(J33=0,AVERAGE(G37:I37),AVERAGE(G37:J37)),2)</f>
        <v>10</v>
      </c>
      <c r="H38" s="195"/>
      <c r="I38" s="195"/>
      <c r="J38" s="196"/>
    </row>
  </sheetData>
  <sheetProtection formatCells="0" formatColumns="0" formatRows="0" insertColumns="0" insertRows="0" selectLockedCells="1"/>
  <mergeCells count="22">
    <mergeCell ref="G38:J38"/>
    <mergeCell ref="B5:E5"/>
    <mergeCell ref="I2:J2"/>
    <mergeCell ref="B2:F2"/>
    <mergeCell ref="B3:D3"/>
    <mergeCell ref="F3:J3"/>
    <mergeCell ref="B10:E10"/>
    <mergeCell ref="B35:E35"/>
    <mergeCell ref="B36:E36"/>
    <mergeCell ref="B14:E14"/>
    <mergeCell ref="B18:E18"/>
    <mergeCell ref="B22:E22"/>
    <mergeCell ref="B26:E26"/>
    <mergeCell ref="B30:E30"/>
    <mergeCell ref="B1:D1"/>
    <mergeCell ref="F1:G1"/>
    <mergeCell ref="I1:J1"/>
    <mergeCell ref="G2:H2"/>
    <mergeCell ref="B12:E12"/>
    <mergeCell ref="B11:E11"/>
    <mergeCell ref="B7:E7"/>
    <mergeCell ref="B8:E8"/>
  </mergeCells>
  <pageMargins left="0.19685039370078741" right="0.19685039370078741" top="0.98425196850393704" bottom="0.98425196850393704" header="0.51181102362204722" footer="0.51181102362204722"/>
  <pageSetup paperSize="9" orientation="portrait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pageSetUpPr fitToPage="1"/>
  </sheetPr>
  <dimension ref="A1:J88"/>
  <sheetViews>
    <sheetView view="pageBreakPreview" zoomScale="140" zoomScaleNormal="140" workbookViewId="0">
      <selection activeCell="G4" sqref="G4"/>
    </sheetView>
  </sheetViews>
  <sheetFormatPr defaultRowHeight="12.75" x14ac:dyDescent="0.2"/>
  <cols>
    <col min="1" max="1" width="4" customWidth="1"/>
    <col min="2" max="2" width="11" customWidth="1"/>
    <col min="6" max="6" width="10.140625" bestFit="1" customWidth="1"/>
    <col min="7" max="9" width="9.42578125" bestFit="1" customWidth="1"/>
    <col min="10" max="10" width="9.42578125" customWidth="1"/>
  </cols>
  <sheetData>
    <row r="1" spans="1:10" x14ac:dyDescent="0.2">
      <c r="A1" s="215" t="s">
        <v>0</v>
      </c>
      <c r="B1" s="216"/>
      <c r="C1" s="216"/>
      <c r="D1" s="216"/>
      <c r="E1" s="216"/>
      <c r="F1" s="216"/>
      <c r="G1" s="25"/>
      <c r="H1" s="25"/>
      <c r="I1" s="25"/>
      <c r="J1" s="170"/>
    </row>
    <row r="2" spans="1:10" x14ac:dyDescent="0.2">
      <c r="A2" s="26"/>
      <c r="B2" s="27"/>
      <c r="C2" s="27"/>
      <c r="D2" s="27"/>
      <c r="E2" s="27"/>
      <c r="F2" s="27"/>
      <c r="G2" s="28"/>
      <c r="H2" s="28"/>
      <c r="I2" s="28"/>
      <c r="J2" s="171"/>
    </row>
    <row r="3" spans="1:10" x14ac:dyDescent="0.2">
      <c r="A3" s="29" t="s">
        <v>130</v>
      </c>
      <c r="B3" s="30"/>
      <c r="C3" s="30"/>
      <c r="D3" s="30"/>
      <c r="E3" s="30"/>
      <c r="F3" s="30"/>
      <c r="G3" s="87" t="s">
        <v>174</v>
      </c>
      <c r="H3" s="87" t="s">
        <v>171</v>
      </c>
      <c r="I3" s="87" t="s">
        <v>172</v>
      </c>
      <c r="J3" s="172" t="s">
        <v>173</v>
      </c>
    </row>
    <row r="4" spans="1:10" x14ac:dyDescent="0.2">
      <c r="A4" s="31"/>
      <c r="B4" s="28" t="s">
        <v>2</v>
      </c>
      <c r="C4" s="28"/>
      <c r="D4" s="28"/>
      <c r="E4" s="28"/>
      <c r="F4" s="32">
        <v>2</v>
      </c>
      <c r="G4" s="106"/>
      <c r="H4" s="106"/>
      <c r="I4" s="106"/>
      <c r="J4" s="173"/>
    </row>
    <row r="5" spans="1:10" x14ac:dyDescent="0.2">
      <c r="A5" s="31"/>
      <c r="B5" s="28" t="s">
        <v>3</v>
      </c>
      <c r="C5" s="28"/>
      <c r="D5" s="28"/>
      <c r="E5" s="28"/>
      <c r="F5" s="32">
        <v>4</v>
      </c>
      <c r="G5" s="106"/>
      <c r="H5" s="106">
        <v>0</v>
      </c>
      <c r="I5" s="106">
        <v>0</v>
      </c>
      <c r="J5" s="173">
        <v>0</v>
      </c>
    </row>
    <row r="6" spans="1:10" x14ac:dyDescent="0.2">
      <c r="A6" s="31"/>
      <c r="B6" s="28" t="s">
        <v>5</v>
      </c>
      <c r="C6" s="28"/>
      <c r="D6" s="28"/>
      <c r="E6" s="28"/>
      <c r="F6" s="129" t="s">
        <v>175</v>
      </c>
      <c r="G6" s="128">
        <v>2</v>
      </c>
      <c r="H6" s="128">
        <v>2</v>
      </c>
      <c r="I6" s="128">
        <v>2</v>
      </c>
      <c r="J6" s="174">
        <v>2</v>
      </c>
    </row>
    <row r="7" spans="1:10" ht="13.5" thickBot="1" x14ac:dyDescent="0.25">
      <c r="A7" s="33"/>
      <c r="B7" s="34" t="s">
        <v>6</v>
      </c>
      <c r="C7" s="34"/>
      <c r="D7" s="34"/>
      <c r="E7" s="34"/>
      <c r="F7" s="35">
        <v>10</v>
      </c>
      <c r="G7" s="106"/>
      <c r="H7" s="106"/>
      <c r="I7" s="106"/>
      <c r="J7" s="173"/>
    </row>
    <row r="8" spans="1:10" ht="13.5" thickBot="1" x14ac:dyDescent="0.25">
      <c r="A8" s="33"/>
      <c r="B8" s="34"/>
      <c r="C8" s="34"/>
      <c r="D8" s="34"/>
      <c r="E8" s="34"/>
      <c r="F8" s="34"/>
      <c r="G8" s="34"/>
      <c r="H8" s="34"/>
      <c r="I8" s="34"/>
      <c r="J8" s="175"/>
    </row>
    <row r="14" spans="1:10" ht="55.5" customHeight="1" x14ac:dyDescent="0.2"/>
    <row r="23" ht="25.5" customHeight="1" x14ac:dyDescent="0.2"/>
    <row r="28" ht="38.25" customHeight="1" x14ac:dyDescent="0.2"/>
    <row r="60" ht="37.5" customHeight="1" x14ac:dyDescent="0.2"/>
    <row r="64" ht="27.75" customHeight="1" x14ac:dyDescent="0.2"/>
    <row r="68" ht="27" customHeight="1" x14ac:dyDescent="0.2"/>
    <row r="84" ht="25.5" customHeight="1" x14ac:dyDescent="0.2"/>
    <row r="88" ht="24" customHeight="1" x14ac:dyDescent="0.2"/>
  </sheetData>
  <sheetProtection password="CE88" sheet="1" objects="1" scenarios="1"/>
  <mergeCells count="1">
    <mergeCell ref="A1:F1"/>
  </mergeCells>
  <phoneticPr fontId="1" type="noConversion"/>
  <pageMargins left="0.78740157480314965" right="0.78740157480314965" top="0.98425196850393704" bottom="0.98425196850393704" header="0.51181102362204722" footer="0.51181102362204722"/>
  <pageSetup paperSize="9" scale="96" orientation="portrait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O22"/>
  <sheetViews>
    <sheetView view="pageBreakPreview" zoomScale="110" zoomScaleSheetLayoutView="110" workbookViewId="0">
      <selection activeCell="J14" sqref="J14"/>
    </sheetView>
  </sheetViews>
  <sheetFormatPr defaultRowHeight="12.75" x14ac:dyDescent="0.2"/>
  <cols>
    <col min="7" max="7" width="7.5703125" customWidth="1"/>
    <col min="8" max="8" width="7.42578125" customWidth="1"/>
    <col min="10" max="10" width="7.140625" customWidth="1"/>
    <col min="12" max="12" width="7.28515625" customWidth="1"/>
    <col min="14" max="14" width="7.140625" customWidth="1"/>
  </cols>
  <sheetData>
    <row r="1" spans="1:15" x14ac:dyDescent="0.2">
      <c r="A1" s="7" t="s">
        <v>7</v>
      </c>
      <c r="B1" s="1"/>
      <c r="C1" s="1"/>
      <c r="D1" s="1"/>
      <c r="E1" s="1"/>
      <c r="F1" s="1"/>
      <c r="G1" s="1"/>
      <c r="H1" s="1"/>
      <c r="I1" s="37"/>
      <c r="J1" s="1"/>
      <c r="K1" s="1"/>
      <c r="L1" s="1"/>
      <c r="M1" s="1"/>
      <c r="N1" s="1"/>
      <c r="O1" s="133"/>
    </row>
    <row r="2" spans="1:15" ht="13.5" thickBot="1" x14ac:dyDescent="0.25">
      <c r="A2" s="36"/>
      <c r="H2" s="217" t="str">
        <f>'I - Desempenho Didático'!G3</f>
        <v>1º sem</v>
      </c>
      <c r="I2" s="218"/>
      <c r="J2" s="223" t="str">
        <f>'I - Desempenho Didático'!H3</f>
        <v>2º sem</v>
      </c>
      <c r="K2" s="217"/>
      <c r="L2" s="217" t="str">
        <f>'I - Desempenho Didático'!I3</f>
        <v>3º sem</v>
      </c>
      <c r="M2" s="217"/>
      <c r="N2" s="217" t="str">
        <f>'I - Desempenho Didático'!J3</f>
        <v>4º sem</v>
      </c>
      <c r="O2" s="218"/>
    </row>
    <row r="3" spans="1:15" ht="13.5" thickBot="1" x14ac:dyDescent="0.25">
      <c r="A3" s="2"/>
      <c r="H3" s="38" t="s">
        <v>54</v>
      </c>
      <c r="I3" s="39" t="s">
        <v>4</v>
      </c>
      <c r="J3" s="40" t="s">
        <v>54</v>
      </c>
      <c r="K3" s="39" t="s">
        <v>4</v>
      </c>
      <c r="L3" s="40" t="s">
        <v>54</v>
      </c>
      <c r="M3" s="39" t="s">
        <v>4</v>
      </c>
      <c r="N3" s="40" t="s">
        <v>54</v>
      </c>
      <c r="O3" s="39" t="s">
        <v>4</v>
      </c>
    </row>
    <row r="4" spans="1:15" x14ac:dyDescent="0.2">
      <c r="A4" s="112" t="s">
        <v>20</v>
      </c>
      <c r="B4" s="13" t="s">
        <v>21</v>
      </c>
      <c r="C4" s="13"/>
      <c r="D4" s="13"/>
      <c r="E4" s="13"/>
      <c r="F4" s="19">
        <v>1</v>
      </c>
      <c r="G4" s="13" t="s">
        <v>9</v>
      </c>
      <c r="H4" s="96"/>
      <c r="I4" s="89">
        <f>IF(H4&gt;3,3,H4*$F4)</f>
        <v>0</v>
      </c>
      <c r="J4" s="102"/>
      <c r="K4" s="99">
        <f>IF(J4&gt;3,3,J4*$F4)</f>
        <v>0</v>
      </c>
      <c r="L4" s="102"/>
      <c r="M4" s="99">
        <f>IF(L4&gt;3,3,L4*$F4)</f>
        <v>0</v>
      </c>
      <c r="N4" s="102"/>
      <c r="O4" s="99">
        <f>IF(N4&gt;3,3,N4*$F4)</f>
        <v>0</v>
      </c>
    </row>
    <row r="5" spans="1:15" x14ac:dyDescent="0.2">
      <c r="A5" s="115" t="s">
        <v>22</v>
      </c>
      <c r="B5" s="221" t="s">
        <v>176</v>
      </c>
      <c r="C5" s="222"/>
      <c r="D5" s="222"/>
      <c r="E5" s="222"/>
      <c r="F5" s="23">
        <v>2</v>
      </c>
      <c r="G5" s="14" t="s">
        <v>9</v>
      </c>
      <c r="H5" s="97"/>
      <c r="I5" s="90">
        <f>IF(H5&gt;3,6,H5*$F5)</f>
        <v>0</v>
      </c>
      <c r="J5" s="103"/>
      <c r="K5" s="100">
        <f>IF(J5&gt;3,6,J5*$F5)</f>
        <v>0</v>
      </c>
      <c r="L5" s="103">
        <v>0</v>
      </c>
      <c r="M5" s="100">
        <f>IF(L5&gt;3,6,L5*$F5)</f>
        <v>0</v>
      </c>
      <c r="N5" s="103"/>
      <c r="O5" s="100">
        <f>IF(N5&gt;3,6,N5*$F5)</f>
        <v>0</v>
      </c>
    </row>
    <row r="6" spans="1:15" x14ac:dyDescent="0.2">
      <c r="A6" s="107" t="s">
        <v>18</v>
      </c>
      <c r="B6" s="5" t="s">
        <v>19</v>
      </c>
      <c r="C6" s="5"/>
      <c r="D6" s="5"/>
      <c r="E6" s="5"/>
      <c r="F6" s="15"/>
      <c r="G6" s="5"/>
      <c r="H6" s="8"/>
      <c r="I6" s="91"/>
      <c r="J6" s="8"/>
      <c r="K6" s="9"/>
      <c r="L6" s="8"/>
      <c r="M6" s="9"/>
      <c r="N6" s="8"/>
      <c r="O6" s="9"/>
    </row>
    <row r="7" spans="1:15" x14ac:dyDescent="0.2">
      <c r="A7" s="108"/>
      <c r="C7" t="s">
        <v>72</v>
      </c>
      <c r="F7" s="15">
        <v>2</v>
      </c>
      <c r="H7" s="95"/>
      <c r="I7" s="92">
        <f>H7*$F7</f>
        <v>0</v>
      </c>
      <c r="J7" s="104"/>
      <c r="K7" s="12">
        <f>J7*$F7</f>
        <v>0</v>
      </c>
      <c r="L7" s="104"/>
      <c r="M7" s="12">
        <f>L7*$F7</f>
        <v>0</v>
      </c>
      <c r="N7" s="104"/>
      <c r="O7" s="12">
        <f>N7*$F7</f>
        <v>0</v>
      </c>
    </row>
    <row r="8" spans="1:15" x14ac:dyDescent="0.2">
      <c r="A8" s="109"/>
      <c r="B8" s="6"/>
      <c r="C8" s="6" t="s">
        <v>73</v>
      </c>
      <c r="D8" s="6"/>
      <c r="E8" s="6"/>
      <c r="F8" s="15">
        <v>3</v>
      </c>
      <c r="G8" s="6"/>
      <c r="H8" s="96"/>
      <c r="I8" s="92">
        <f>H8*$F8</f>
        <v>0</v>
      </c>
      <c r="J8" s="102"/>
      <c r="K8" s="12">
        <f>J8*$F8</f>
        <v>0</v>
      </c>
      <c r="L8" s="102"/>
      <c r="M8" s="12">
        <f>L8*$F8</f>
        <v>0</v>
      </c>
      <c r="N8" s="102"/>
      <c r="O8" s="12">
        <f>N8*$F8</f>
        <v>0</v>
      </c>
    </row>
    <row r="9" spans="1:15" x14ac:dyDescent="0.2">
      <c r="A9" s="107" t="s">
        <v>13</v>
      </c>
      <c r="B9" s="5" t="s">
        <v>74</v>
      </c>
      <c r="C9" s="5"/>
      <c r="D9" s="5"/>
      <c r="E9" s="5"/>
      <c r="F9" s="5"/>
      <c r="G9" s="5"/>
      <c r="H9" s="8"/>
      <c r="I9" s="9"/>
      <c r="J9" s="8"/>
      <c r="K9" s="91"/>
      <c r="L9" s="8"/>
      <c r="M9" s="91"/>
      <c r="N9" s="8"/>
      <c r="O9" s="91"/>
    </row>
    <row r="10" spans="1:15" x14ac:dyDescent="0.2">
      <c r="A10" s="108"/>
      <c r="C10" t="s">
        <v>11</v>
      </c>
      <c r="F10" s="15">
        <v>6</v>
      </c>
      <c r="H10" s="95"/>
      <c r="I10" s="92">
        <f>H10*$F10</f>
        <v>0</v>
      </c>
      <c r="J10" s="104"/>
      <c r="K10" s="12">
        <f>J10*$F10</f>
        <v>0</v>
      </c>
      <c r="L10" s="104"/>
      <c r="M10" s="12">
        <f>L10*$F10</f>
        <v>0</v>
      </c>
      <c r="N10" s="104"/>
      <c r="O10" s="12">
        <f>N10*$F10</f>
        <v>0</v>
      </c>
    </row>
    <row r="11" spans="1:15" x14ac:dyDescent="0.2">
      <c r="A11" s="109"/>
      <c r="B11" s="6"/>
      <c r="C11" s="6" t="s">
        <v>12</v>
      </c>
      <c r="D11" s="6"/>
      <c r="E11" s="6"/>
      <c r="F11" s="15">
        <v>8</v>
      </c>
      <c r="G11" s="6"/>
      <c r="H11" s="96"/>
      <c r="I11" s="89">
        <f>H11*$F11</f>
        <v>0</v>
      </c>
      <c r="J11" s="102"/>
      <c r="K11" s="99">
        <f>J11*$F11</f>
        <v>0</v>
      </c>
      <c r="L11" s="102"/>
      <c r="M11" s="99">
        <f>L11*$F11</f>
        <v>0</v>
      </c>
      <c r="N11" s="102"/>
      <c r="O11" s="99">
        <f>N11*$F11</f>
        <v>0</v>
      </c>
    </row>
    <row r="12" spans="1:15" ht="24.75" customHeight="1" x14ac:dyDescent="0.2">
      <c r="A12" s="110" t="s">
        <v>23</v>
      </c>
      <c r="B12" s="219" t="s">
        <v>177</v>
      </c>
      <c r="C12" s="220"/>
      <c r="D12" s="220"/>
      <c r="E12" s="220"/>
      <c r="F12" s="220"/>
      <c r="G12" s="220"/>
      <c r="H12" s="8"/>
      <c r="I12" s="93"/>
      <c r="J12" s="8"/>
      <c r="K12" s="91"/>
      <c r="L12" s="8"/>
      <c r="M12" s="91"/>
      <c r="N12" s="8"/>
      <c r="O12" s="91"/>
    </row>
    <row r="13" spans="1:15" x14ac:dyDescent="0.2">
      <c r="A13" s="113"/>
      <c r="C13" t="s">
        <v>14</v>
      </c>
      <c r="F13" s="15">
        <v>20</v>
      </c>
      <c r="H13" s="95"/>
      <c r="I13" s="92">
        <f>IF(H13&lt;&gt;"",$F13,0)</f>
        <v>0</v>
      </c>
      <c r="J13" s="104"/>
      <c r="K13" s="12">
        <f>IF(J13&lt;&gt;"",$F13,0)</f>
        <v>0</v>
      </c>
      <c r="L13" s="104"/>
      <c r="M13" s="12">
        <f>IF(L13&lt;&gt;"",$F13,0)</f>
        <v>0</v>
      </c>
      <c r="N13" s="104"/>
      <c r="O13" s="12">
        <f>IF(N13&lt;&gt;"",$F13,0)</f>
        <v>0</v>
      </c>
    </row>
    <row r="14" spans="1:15" x14ac:dyDescent="0.2">
      <c r="A14" s="113"/>
      <c r="C14" t="s">
        <v>15</v>
      </c>
      <c r="F14" s="15">
        <v>25</v>
      </c>
      <c r="H14" s="95"/>
      <c r="I14" s="92">
        <f t="shared" ref="I14:K15" si="0">IF(H14&lt;&gt;"",$F14,0)</f>
        <v>0</v>
      </c>
      <c r="J14" s="104"/>
      <c r="K14" s="12">
        <f t="shared" si="0"/>
        <v>0</v>
      </c>
      <c r="L14" s="104"/>
      <c r="M14" s="12">
        <f>IF(L14&lt;&gt;"",$F14,0)</f>
        <v>0</v>
      </c>
      <c r="N14" s="104"/>
      <c r="O14" s="12">
        <f>IF(N14&lt;&gt;"",$F14,0)</f>
        <v>0</v>
      </c>
    </row>
    <row r="15" spans="1:15" x14ac:dyDescent="0.2">
      <c r="A15" s="114"/>
      <c r="B15" s="6"/>
      <c r="C15" s="6" t="s">
        <v>16</v>
      </c>
      <c r="D15" s="6"/>
      <c r="E15" s="6"/>
      <c r="F15" s="15">
        <v>50</v>
      </c>
      <c r="G15" s="6"/>
      <c r="H15" s="96"/>
      <c r="I15" s="92">
        <f t="shared" si="0"/>
        <v>0</v>
      </c>
      <c r="J15" s="102"/>
      <c r="K15" s="12">
        <f t="shared" si="0"/>
        <v>0</v>
      </c>
      <c r="L15" s="102"/>
      <c r="M15" s="12">
        <f>IF(L15&lt;&gt;"",$F15,0)</f>
        <v>0</v>
      </c>
      <c r="N15" s="102"/>
      <c r="O15" s="12">
        <f>IF(N15&lt;&gt;"",$F15,0)</f>
        <v>0</v>
      </c>
    </row>
    <row r="16" spans="1:15" ht="27" customHeight="1" x14ac:dyDescent="0.2">
      <c r="A16" s="110" t="s">
        <v>17</v>
      </c>
      <c r="B16" s="219" t="s">
        <v>179</v>
      </c>
      <c r="C16" s="220"/>
      <c r="D16" s="220"/>
      <c r="E16" s="220"/>
      <c r="F16" s="220"/>
      <c r="G16" s="220"/>
      <c r="H16" s="8"/>
      <c r="I16" s="91"/>
      <c r="J16" s="8"/>
      <c r="K16" s="91"/>
      <c r="L16" s="8"/>
      <c r="M16" s="91"/>
      <c r="N16" s="8"/>
      <c r="O16" s="91"/>
    </row>
    <row r="17" spans="1:15" x14ac:dyDescent="0.2">
      <c r="A17" s="113"/>
      <c r="C17" t="s">
        <v>75</v>
      </c>
      <c r="F17" s="15">
        <v>3</v>
      </c>
      <c r="H17" s="95"/>
      <c r="I17" s="92">
        <f>IF(H17&gt;3,6,H17*$F17)</f>
        <v>0</v>
      </c>
      <c r="J17" s="104"/>
      <c r="K17" s="12">
        <f>IF(J17&gt;3,6,J17*$F17)</f>
        <v>0</v>
      </c>
      <c r="L17" s="104"/>
      <c r="M17" s="12">
        <f>IF(L17&gt;3,6,L17*$F17)</f>
        <v>0</v>
      </c>
      <c r="N17" s="104"/>
      <c r="O17" s="12">
        <f>IF(N17&gt;3,6,N17*$F17)</f>
        <v>0</v>
      </c>
    </row>
    <row r="18" spans="1:15" x14ac:dyDescent="0.2">
      <c r="A18" s="114"/>
      <c r="B18" s="6"/>
      <c r="C18" s="6" t="s">
        <v>76</v>
      </c>
      <c r="D18" s="6"/>
      <c r="E18" s="6"/>
      <c r="F18" s="15">
        <v>1</v>
      </c>
      <c r="G18" s="6"/>
      <c r="H18" s="96"/>
      <c r="I18" s="92">
        <f>IF(H18&gt;3,3,H18*$F18)</f>
        <v>0</v>
      </c>
      <c r="J18" s="102"/>
      <c r="K18" s="12">
        <f>IF(J18&gt;3,3,J18*$F18)</f>
        <v>0</v>
      </c>
      <c r="L18" s="102"/>
      <c r="M18" s="12">
        <f>IF(L18&gt;3,3,L18*$F18)</f>
        <v>0</v>
      </c>
      <c r="N18" s="102"/>
      <c r="O18" s="12">
        <f>IF(N18&gt;3,3,N18*$F18)</f>
        <v>0</v>
      </c>
    </row>
    <row r="19" spans="1:15" x14ac:dyDescent="0.2">
      <c r="A19" s="107" t="s">
        <v>24</v>
      </c>
      <c r="B19" s="130" t="s">
        <v>178</v>
      </c>
      <c r="C19" s="5"/>
      <c r="D19" s="5"/>
      <c r="E19" s="5"/>
      <c r="F19" s="5"/>
      <c r="G19" s="5"/>
      <c r="H19" s="8"/>
      <c r="I19" s="91"/>
      <c r="J19" s="8"/>
      <c r="K19" s="91"/>
      <c r="L19" s="8"/>
      <c r="M19" s="91"/>
      <c r="N19" s="8"/>
      <c r="O19" s="91"/>
    </row>
    <row r="20" spans="1:15" x14ac:dyDescent="0.2">
      <c r="A20" s="108"/>
      <c r="C20" t="s">
        <v>25</v>
      </c>
      <c r="F20" s="15">
        <v>2</v>
      </c>
      <c r="H20" s="95"/>
      <c r="I20" s="92">
        <f>H20*$F20</f>
        <v>0</v>
      </c>
      <c r="J20" s="104"/>
      <c r="K20" s="12">
        <f>J20*$F20</f>
        <v>0</v>
      </c>
      <c r="L20" s="104"/>
      <c r="M20" s="12">
        <f>L20*$F20</f>
        <v>0</v>
      </c>
      <c r="N20" s="104"/>
      <c r="O20" s="12">
        <f>N20*$F20</f>
        <v>0</v>
      </c>
    </row>
    <row r="21" spans="1:15" ht="13.5" thickBot="1" x14ac:dyDescent="0.25">
      <c r="A21" s="111"/>
      <c r="B21" s="4"/>
      <c r="C21" s="4" t="s">
        <v>26</v>
      </c>
      <c r="D21" s="4"/>
      <c r="E21" s="4"/>
      <c r="F21" s="18">
        <v>3</v>
      </c>
      <c r="G21" s="4"/>
      <c r="H21" s="98"/>
      <c r="I21" s="94">
        <f>H21*$F21</f>
        <v>0</v>
      </c>
      <c r="J21" s="105"/>
      <c r="K21" s="101">
        <f>J21*$F21</f>
        <v>0</v>
      </c>
      <c r="L21" s="105"/>
      <c r="M21" s="101">
        <f>L21*$F21</f>
        <v>0</v>
      </c>
      <c r="N21" s="105"/>
      <c r="O21" s="101">
        <f>N21*$F21</f>
        <v>0</v>
      </c>
    </row>
    <row r="22" spans="1:15" x14ac:dyDescent="0.2">
      <c r="I22">
        <f>SUM(I4:I21)</f>
        <v>0</v>
      </c>
      <c r="K22">
        <f>SUM(K4:K21)</f>
        <v>0</v>
      </c>
      <c r="M22">
        <f>SUM(M4:M21)</f>
        <v>0</v>
      </c>
      <c r="O22">
        <f>SUM(O4:O21)</f>
        <v>0</v>
      </c>
    </row>
  </sheetData>
  <sheetProtection password="CE88" sheet="1" objects="1" scenarios="1"/>
  <mergeCells count="7">
    <mergeCell ref="N2:O2"/>
    <mergeCell ref="B12:G12"/>
    <mergeCell ref="B16:G16"/>
    <mergeCell ref="B5:E5"/>
    <mergeCell ref="H2:I2"/>
    <mergeCell ref="J2:K2"/>
    <mergeCell ref="L2:M2"/>
  </mergeCells>
  <phoneticPr fontId="1" type="noConversion"/>
  <pageMargins left="0.78740157480314965" right="0.78740157480314965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1:P51"/>
  <sheetViews>
    <sheetView view="pageBreakPreview" topLeftCell="A31" zoomScaleNormal="85" zoomScaleSheetLayoutView="100" workbookViewId="0">
      <selection activeCell="K42" sqref="K42"/>
    </sheetView>
  </sheetViews>
  <sheetFormatPr defaultRowHeight="12.75" x14ac:dyDescent="0.2"/>
  <cols>
    <col min="7" max="7" width="6.42578125" customWidth="1"/>
    <col min="8" max="8" width="9.140625" hidden="1" customWidth="1"/>
    <col min="9" max="9" width="7" customWidth="1"/>
    <col min="11" max="11" width="7.85546875" customWidth="1"/>
    <col min="13" max="13" width="8.42578125" customWidth="1"/>
    <col min="15" max="15" width="8" customWidth="1"/>
  </cols>
  <sheetData>
    <row r="1" spans="1:16" x14ac:dyDescent="0.2">
      <c r="A1" s="7" t="s">
        <v>27</v>
      </c>
      <c r="B1" s="1"/>
      <c r="C1" s="1"/>
      <c r="D1" s="1"/>
      <c r="E1" s="1"/>
      <c r="F1" s="1"/>
      <c r="G1" s="1" t="s">
        <v>8</v>
      </c>
      <c r="H1" s="1"/>
      <c r="I1" s="1"/>
      <c r="J1" s="133"/>
      <c r="K1" s="1"/>
      <c r="L1" s="1"/>
      <c r="M1" s="1"/>
      <c r="N1" s="1"/>
      <c r="O1" s="1"/>
      <c r="P1" s="133"/>
    </row>
    <row r="2" spans="1:16" x14ac:dyDescent="0.2">
      <c r="A2" s="36"/>
      <c r="I2" s="217" t="str">
        <f>'I - Desempenho Didático'!G3</f>
        <v>1º sem</v>
      </c>
      <c r="J2" s="218"/>
      <c r="K2" s="217" t="str">
        <f>'I - Desempenho Didático'!H3</f>
        <v>2º sem</v>
      </c>
      <c r="L2" s="218"/>
      <c r="M2" s="217" t="str">
        <f>'I - Desempenho Didático'!I3</f>
        <v>3º sem</v>
      </c>
      <c r="N2" s="218"/>
      <c r="O2" s="217" t="str">
        <f>'I - Desempenho Didático'!J3</f>
        <v>4º sem</v>
      </c>
      <c r="P2" s="218"/>
    </row>
    <row r="3" spans="1:16" x14ac:dyDescent="0.2">
      <c r="A3" s="2"/>
      <c r="I3" s="134" t="s">
        <v>54</v>
      </c>
      <c r="J3" s="135" t="s">
        <v>4</v>
      </c>
      <c r="K3" s="134" t="s">
        <v>54</v>
      </c>
      <c r="L3" s="135" t="s">
        <v>4</v>
      </c>
      <c r="M3" s="134" t="s">
        <v>54</v>
      </c>
      <c r="N3" s="135" t="s">
        <v>4</v>
      </c>
      <c r="O3" s="134" t="s">
        <v>54</v>
      </c>
      <c r="P3" s="135" t="s">
        <v>4</v>
      </c>
    </row>
    <row r="4" spans="1:16" x14ac:dyDescent="0.2">
      <c r="A4" s="8" t="s">
        <v>20</v>
      </c>
      <c r="B4" s="5" t="s">
        <v>28</v>
      </c>
      <c r="C4" s="5"/>
      <c r="D4" s="5"/>
      <c r="E4" s="5"/>
      <c r="F4" s="5"/>
      <c r="G4" s="5"/>
      <c r="H4" s="5"/>
      <c r="J4" s="12"/>
      <c r="L4" s="12"/>
      <c r="N4" s="12"/>
      <c r="P4" s="12"/>
    </row>
    <row r="5" spans="1:16" x14ac:dyDescent="0.2">
      <c r="A5" s="2"/>
      <c r="B5" t="s">
        <v>29</v>
      </c>
      <c r="J5" s="12"/>
      <c r="L5" s="12"/>
      <c r="N5" s="12"/>
      <c r="P5" s="12"/>
    </row>
    <row r="6" spans="1:16" x14ac:dyDescent="0.2">
      <c r="A6" s="2"/>
      <c r="C6" s="15" t="s">
        <v>33</v>
      </c>
      <c r="E6" s="15">
        <v>20</v>
      </c>
      <c r="I6" s="131"/>
      <c r="J6" s="12">
        <f>I6*E6</f>
        <v>0</v>
      </c>
      <c r="K6" s="131"/>
      <c r="L6" s="12">
        <f t="shared" ref="L6:L47" si="0">K6*E6</f>
        <v>0</v>
      </c>
      <c r="M6" s="131"/>
      <c r="N6" s="12">
        <f t="shared" ref="N6:N47" si="1">M6*E6</f>
        <v>0</v>
      </c>
      <c r="O6" s="131"/>
      <c r="P6" s="12">
        <f t="shared" ref="P6:P47" si="2">O6*E6</f>
        <v>0</v>
      </c>
    </row>
    <row r="7" spans="1:16" x14ac:dyDescent="0.2">
      <c r="A7" s="2"/>
      <c r="C7" s="15" t="s">
        <v>35</v>
      </c>
      <c r="E7" s="15">
        <v>15</v>
      </c>
      <c r="I7" s="131"/>
      <c r="J7" s="12">
        <f>I7*E7</f>
        <v>0</v>
      </c>
      <c r="K7" s="131"/>
      <c r="L7" s="12">
        <f t="shared" si="0"/>
        <v>0</v>
      </c>
      <c r="M7" s="131"/>
      <c r="N7" s="12">
        <f t="shared" si="1"/>
        <v>0</v>
      </c>
      <c r="O7" s="131"/>
      <c r="P7" s="12">
        <f t="shared" si="2"/>
        <v>0</v>
      </c>
    </row>
    <row r="8" spans="1:16" x14ac:dyDescent="0.2">
      <c r="A8" s="2"/>
      <c r="I8" s="5"/>
      <c r="J8" s="9"/>
      <c r="K8" s="5"/>
      <c r="L8" s="9"/>
      <c r="M8" s="5"/>
      <c r="N8" s="9"/>
      <c r="O8" s="5"/>
      <c r="P8" s="9"/>
    </row>
    <row r="9" spans="1:16" x14ac:dyDescent="0.2">
      <c r="A9" s="2"/>
      <c r="B9" t="s">
        <v>30</v>
      </c>
      <c r="J9" s="12"/>
      <c r="L9" s="12"/>
      <c r="N9" s="12"/>
      <c r="P9" s="12"/>
    </row>
    <row r="10" spans="1:16" x14ac:dyDescent="0.2">
      <c r="A10" s="2"/>
      <c r="C10" s="15" t="s">
        <v>33</v>
      </c>
      <c r="E10" s="15">
        <v>8</v>
      </c>
      <c r="I10" s="131"/>
      <c r="J10" s="12">
        <f>I10*E10</f>
        <v>0</v>
      </c>
      <c r="K10" s="131"/>
      <c r="L10" s="12">
        <f t="shared" si="0"/>
        <v>0</v>
      </c>
      <c r="M10" s="131"/>
      <c r="N10" s="12">
        <f t="shared" si="1"/>
        <v>0</v>
      </c>
      <c r="O10" s="131"/>
      <c r="P10" s="12">
        <f t="shared" si="2"/>
        <v>0</v>
      </c>
    </row>
    <row r="11" spans="1:16" x14ac:dyDescent="0.2">
      <c r="A11" s="10"/>
      <c r="B11" s="6"/>
      <c r="C11" s="15" t="s">
        <v>35</v>
      </c>
      <c r="D11" s="6"/>
      <c r="E11" s="15">
        <v>5</v>
      </c>
      <c r="F11" s="6"/>
      <c r="G11" s="6"/>
      <c r="H11" s="6"/>
      <c r="I11" s="131"/>
      <c r="J11" s="12">
        <f>I11*E11</f>
        <v>0</v>
      </c>
      <c r="K11" s="131"/>
      <c r="L11" s="12">
        <f t="shared" si="0"/>
        <v>0</v>
      </c>
      <c r="M11" s="131"/>
      <c r="N11" s="12">
        <f t="shared" si="1"/>
        <v>0</v>
      </c>
      <c r="O11" s="131"/>
      <c r="P11" s="12">
        <f t="shared" si="2"/>
        <v>0</v>
      </c>
    </row>
    <row r="12" spans="1:16" x14ac:dyDescent="0.2">
      <c r="A12" s="8" t="s">
        <v>22</v>
      </c>
      <c r="B12" s="5" t="s">
        <v>181</v>
      </c>
      <c r="C12" s="5"/>
      <c r="D12" s="5"/>
      <c r="E12" s="5"/>
      <c r="F12" s="5"/>
      <c r="G12" s="5"/>
      <c r="H12" s="5"/>
      <c r="I12" s="5"/>
      <c r="J12" s="9"/>
      <c r="K12" s="5"/>
      <c r="L12" s="9"/>
      <c r="M12" s="5"/>
      <c r="N12" s="9"/>
      <c r="O12" s="5"/>
      <c r="P12" s="9"/>
    </row>
    <row r="13" spans="1:16" x14ac:dyDescent="0.2">
      <c r="A13" s="2"/>
      <c r="C13" s="15" t="s">
        <v>60</v>
      </c>
      <c r="E13" s="15">
        <v>10</v>
      </c>
      <c r="I13" s="131"/>
      <c r="J13" s="12">
        <f>I13*E13</f>
        <v>0</v>
      </c>
      <c r="K13" s="131"/>
      <c r="L13" s="12">
        <f t="shared" si="0"/>
        <v>0</v>
      </c>
      <c r="M13" s="131"/>
      <c r="N13" s="12">
        <f t="shared" si="1"/>
        <v>0</v>
      </c>
      <c r="O13" s="131"/>
      <c r="P13" s="12">
        <f t="shared" si="2"/>
        <v>0</v>
      </c>
    </row>
    <row r="14" spans="1:16" x14ac:dyDescent="0.2">
      <c r="A14" s="10"/>
      <c r="B14" s="6"/>
      <c r="C14" s="6" t="s">
        <v>61</v>
      </c>
      <c r="D14" s="6"/>
      <c r="E14" s="15">
        <v>1</v>
      </c>
      <c r="F14" s="6"/>
      <c r="G14" s="6"/>
      <c r="H14" s="6"/>
      <c r="I14" s="131"/>
      <c r="J14" s="12">
        <f>I14*E14</f>
        <v>0</v>
      </c>
      <c r="K14" s="131"/>
      <c r="L14" s="12">
        <f t="shared" si="0"/>
        <v>0</v>
      </c>
      <c r="M14" s="131"/>
      <c r="N14" s="12">
        <f t="shared" si="1"/>
        <v>0</v>
      </c>
      <c r="O14" s="131"/>
      <c r="P14" s="12">
        <f t="shared" si="2"/>
        <v>0</v>
      </c>
    </row>
    <row r="15" spans="1:16" x14ac:dyDescent="0.2">
      <c r="A15" s="8" t="s">
        <v>31</v>
      </c>
      <c r="B15" s="5" t="s">
        <v>32</v>
      </c>
      <c r="C15" s="5"/>
      <c r="D15" s="5"/>
      <c r="E15" s="5"/>
      <c r="F15" s="5"/>
      <c r="G15" s="5"/>
      <c r="H15" s="5"/>
      <c r="I15" s="5"/>
      <c r="J15" s="9"/>
      <c r="K15" s="5"/>
      <c r="L15" s="9"/>
      <c r="M15" s="5"/>
      <c r="N15" s="9"/>
      <c r="O15" s="5"/>
      <c r="P15" s="9"/>
    </row>
    <row r="16" spans="1:16" x14ac:dyDescent="0.2">
      <c r="A16" s="2"/>
      <c r="C16" s="15" t="s">
        <v>60</v>
      </c>
      <c r="E16" s="15">
        <v>8</v>
      </c>
      <c r="I16" s="131"/>
      <c r="J16" s="12">
        <f>I16*E16</f>
        <v>0</v>
      </c>
      <c r="K16" s="131"/>
      <c r="L16" s="12">
        <f t="shared" si="0"/>
        <v>0</v>
      </c>
      <c r="M16" s="131"/>
      <c r="N16" s="12">
        <f t="shared" si="1"/>
        <v>0</v>
      </c>
      <c r="O16" s="131"/>
      <c r="P16" s="12">
        <f t="shared" si="2"/>
        <v>0</v>
      </c>
    </row>
    <row r="17" spans="1:16" x14ac:dyDescent="0.2">
      <c r="A17" s="10"/>
      <c r="B17" s="6"/>
      <c r="C17" s="6" t="s">
        <v>61</v>
      </c>
      <c r="D17" s="6"/>
      <c r="E17" s="15">
        <v>1</v>
      </c>
      <c r="F17" s="6"/>
      <c r="G17" s="6"/>
      <c r="H17" s="6"/>
      <c r="I17" s="131"/>
      <c r="J17" s="12">
        <f>I17*E17</f>
        <v>0</v>
      </c>
      <c r="K17" s="131"/>
      <c r="L17" s="12">
        <f t="shared" si="0"/>
        <v>0</v>
      </c>
      <c r="M17" s="131"/>
      <c r="N17" s="12">
        <f t="shared" si="1"/>
        <v>0</v>
      </c>
      <c r="O17" s="131"/>
      <c r="P17" s="12">
        <f t="shared" si="2"/>
        <v>0</v>
      </c>
    </row>
    <row r="18" spans="1:16" x14ac:dyDescent="0.2">
      <c r="A18" s="8" t="s">
        <v>10</v>
      </c>
      <c r="B18" s="5" t="s">
        <v>62</v>
      </c>
      <c r="C18" s="5"/>
      <c r="D18" s="5"/>
      <c r="E18" s="5"/>
      <c r="F18" s="5"/>
      <c r="G18" s="5"/>
      <c r="H18" s="5"/>
      <c r="I18" s="5"/>
      <c r="J18" s="9"/>
      <c r="K18" s="5"/>
      <c r="L18" s="9"/>
      <c r="M18" s="5"/>
      <c r="N18" s="9"/>
      <c r="O18" s="5"/>
      <c r="P18" s="9"/>
    </row>
    <row r="19" spans="1:16" x14ac:dyDescent="0.2">
      <c r="A19" s="2"/>
      <c r="C19" t="s">
        <v>63</v>
      </c>
      <c r="E19" s="15">
        <v>12</v>
      </c>
      <c r="I19" s="131"/>
      <c r="J19" s="12">
        <f>I19*E19</f>
        <v>0</v>
      </c>
      <c r="K19" s="131"/>
      <c r="L19" s="12">
        <f t="shared" si="0"/>
        <v>0</v>
      </c>
      <c r="M19" s="131"/>
      <c r="N19" s="12">
        <f t="shared" si="1"/>
        <v>0</v>
      </c>
      <c r="O19" s="131"/>
      <c r="P19" s="12">
        <f t="shared" si="2"/>
        <v>0</v>
      </c>
    </row>
    <row r="20" spans="1:16" x14ac:dyDescent="0.2">
      <c r="A20" s="2"/>
      <c r="C20" t="s">
        <v>33</v>
      </c>
      <c r="E20" s="15">
        <v>5</v>
      </c>
      <c r="I20" s="131"/>
      <c r="J20" s="12">
        <f>I20*E20</f>
        <v>0</v>
      </c>
      <c r="K20" s="131"/>
      <c r="L20" s="12">
        <f t="shared" si="0"/>
        <v>0</v>
      </c>
      <c r="M20" s="131"/>
      <c r="N20" s="12">
        <f t="shared" si="1"/>
        <v>0</v>
      </c>
      <c r="O20" s="131"/>
      <c r="P20" s="12">
        <f t="shared" si="2"/>
        <v>0</v>
      </c>
    </row>
    <row r="21" spans="1:16" x14ac:dyDescent="0.2">
      <c r="A21" s="10"/>
      <c r="B21" s="6"/>
      <c r="C21" s="6" t="s">
        <v>34</v>
      </c>
      <c r="D21" s="6"/>
      <c r="E21" s="15">
        <v>2</v>
      </c>
      <c r="F21" s="6"/>
      <c r="G21" s="6"/>
      <c r="H21" s="6"/>
      <c r="I21" s="131"/>
      <c r="J21" s="12">
        <f>I21*E21</f>
        <v>0</v>
      </c>
      <c r="K21" s="131"/>
      <c r="L21" s="12">
        <f t="shared" si="0"/>
        <v>0</v>
      </c>
      <c r="M21" s="131"/>
      <c r="N21" s="12">
        <f t="shared" si="1"/>
        <v>0</v>
      </c>
      <c r="O21" s="131"/>
      <c r="P21" s="12">
        <f t="shared" si="2"/>
        <v>0</v>
      </c>
    </row>
    <row r="22" spans="1:16" ht="38.25" customHeight="1" x14ac:dyDescent="0.2">
      <c r="A22" s="11" t="s">
        <v>23</v>
      </c>
      <c r="B22" s="220" t="s">
        <v>64</v>
      </c>
      <c r="C22" s="220"/>
      <c r="D22" s="220"/>
      <c r="E22" s="220"/>
      <c r="F22" s="220"/>
      <c r="G22" s="220"/>
      <c r="H22" s="220"/>
      <c r="I22" s="5"/>
      <c r="J22" s="9"/>
      <c r="K22" s="5"/>
      <c r="L22" s="9"/>
      <c r="M22" s="5"/>
      <c r="N22" s="9"/>
      <c r="O22" s="5"/>
      <c r="P22" s="9"/>
    </row>
    <row r="23" spans="1:16" x14ac:dyDescent="0.2">
      <c r="A23" s="2"/>
      <c r="C23" t="s">
        <v>33</v>
      </c>
      <c r="E23" s="15">
        <v>15</v>
      </c>
      <c r="I23" s="131"/>
      <c r="J23" s="12">
        <f>I23*E23</f>
        <v>0</v>
      </c>
      <c r="K23" s="131"/>
      <c r="L23" s="12">
        <f t="shared" si="0"/>
        <v>0</v>
      </c>
      <c r="M23" s="131"/>
      <c r="N23" s="12">
        <f t="shared" si="1"/>
        <v>0</v>
      </c>
      <c r="O23" s="131"/>
      <c r="P23" s="12">
        <f t="shared" si="2"/>
        <v>0</v>
      </c>
    </row>
    <row r="24" spans="1:16" x14ac:dyDescent="0.2">
      <c r="A24" s="10"/>
      <c r="B24" s="6"/>
      <c r="C24" s="6" t="s">
        <v>35</v>
      </c>
      <c r="D24" s="6"/>
      <c r="E24" s="15">
        <v>10</v>
      </c>
      <c r="F24" s="6"/>
      <c r="G24" s="6"/>
      <c r="H24" s="6"/>
      <c r="I24" s="131"/>
      <c r="J24" s="12">
        <f>I24*E24</f>
        <v>0</v>
      </c>
      <c r="K24" s="131"/>
      <c r="L24" s="12">
        <f t="shared" si="0"/>
        <v>0</v>
      </c>
      <c r="M24" s="131"/>
      <c r="N24" s="12">
        <f t="shared" si="1"/>
        <v>0</v>
      </c>
      <c r="O24" s="131"/>
      <c r="P24" s="12">
        <f t="shared" si="2"/>
        <v>0</v>
      </c>
    </row>
    <row r="25" spans="1:16" ht="27" customHeight="1" x14ac:dyDescent="0.2">
      <c r="A25" s="11" t="s">
        <v>17</v>
      </c>
      <c r="B25" s="220" t="s">
        <v>36</v>
      </c>
      <c r="C25" s="220"/>
      <c r="D25" s="220"/>
      <c r="E25" s="220"/>
      <c r="F25" s="220"/>
      <c r="G25" s="220"/>
      <c r="H25" s="220"/>
      <c r="I25" s="5"/>
      <c r="J25" s="9"/>
      <c r="K25" s="5"/>
      <c r="L25" s="9"/>
      <c r="M25" s="5"/>
      <c r="N25" s="9"/>
      <c r="O25" s="5"/>
      <c r="P25" s="9"/>
    </row>
    <row r="26" spans="1:16" x14ac:dyDescent="0.2">
      <c r="A26" s="2"/>
      <c r="C26" t="s">
        <v>37</v>
      </c>
      <c r="E26" s="15">
        <v>10</v>
      </c>
      <c r="I26" s="131"/>
      <c r="J26" s="12">
        <f>I26*E26</f>
        <v>0</v>
      </c>
      <c r="K26" s="131"/>
      <c r="L26" s="12">
        <f t="shared" si="0"/>
        <v>0</v>
      </c>
      <c r="M26" s="131"/>
      <c r="N26" s="12">
        <f t="shared" si="1"/>
        <v>0</v>
      </c>
      <c r="O26" s="131"/>
      <c r="P26" s="12">
        <f t="shared" si="2"/>
        <v>0</v>
      </c>
    </row>
    <row r="27" spans="1:16" x14ac:dyDescent="0.2">
      <c r="A27" s="10"/>
      <c r="B27" s="6"/>
      <c r="C27" s="6" t="s">
        <v>38</v>
      </c>
      <c r="D27" s="6"/>
      <c r="E27" s="15">
        <v>5</v>
      </c>
      <c r="F27" s="6"/>
      <c r="G27" s="6"/>
      <c r="H27" s="6"/>
      <c r="I27" s="131"/>
      <c r="J27" s="12">
        <f>I27*E27</f>
        <v>0</v>
      </c>
      <c r="K27" s="131"/>
      <c r="L27" s="12">
        <f t="shared" si="0"/>
        <v>0</v>
      </c>
      <c r="M27" s="131"/>
      <c r="N27" s="12">
        <f t="shared" si="1"/>
        <v>0</v>
      </c>
      <c r="O27" s="131"/>
      <c r="P27" s="12">
        <f t="shared" si="2"/>
        <v>0</v>
      </c>
    </row>
    <row r="28" spans="1:16" ht="25.5" customHeight="1" x14ac:dyDescent="0.2">
      <c r="A28" s="11" t="s">
        <v>24</v>
      </c>
      <c r="B28" s="220" t="s">
        <v>39</v>
      </c>
      <c r="C28" s="220"/>
      <c r="D28" s="220"/>
      <c r="E28" s="220"/>
      <c r="F28" s="220"/>
      <c r="G28" s="220"/>
      <c r="H28" s="220"/>
      <c r="I28" s="5"/>
      <c r="J28" s="9"/>
      <c r="K28" s="5"/>
      <c r="L28" s="9"/>
      <c r="M28" s="5"/>
      <c r="N28" s="9"/>
      <c r="O28" s="5"/>
      <c r="P28" s="9"/>
    </row>
    <row r="29" spans="1:16" x14ac:dyDescent="0.2">
      <c r="A29" s="2"/>
      <c r="C29" t="s">
        <v>40</v>
      </c>
      <c r="E29" s="15">
        <v>5</v>
      </c>
      <c r="I29" s="131"/>
      <c r="J29" s="12">
        <f>I29*E29</f>
        <v>0</v>
      </c>
      <c r="K29" s="131"/>
      <c r="L29" s="12">
        <f t="shared" si="0"/>
        <v>0</v>
      </c>
      <c r="M29" s="131"/>
      <c r="N29" s="12">
        <f t="shared" si="1"/>
        <v>0</v>
      </c>
      <c r="O29" s="131"/>
      <c r="P29" s="12">
        <f t="shared" si="2"/>
        <v>0</v>
      </c>
    </row>
    <row r="30" spans="1:16" x14ac:dyDescent="0.2">
      <c r="A30" s="10"/>
      <c r="B30" s="6"/>
      <c r="C30" s="6" t="s">
        <v>33</v>
      </c>
      <c r="D30" s="6"/>
      <c r="E30" s="15">
        <v>2</v>
      </c>
      <c r="F30" s="6"/>
      <c r="G30" s="6"/>
      <c r="H30" s="6"/>
      <c r="I30" s="131"/>
      <c r="J30" s="12">
        <f>I30*E30</f>
        <v>0</v>
      </c>
      <c r="K30" s="131"/>
      <c r="L30" s="12">
        <f t="shared" si="0"/>
        <v>0</v>
      </c>
      <c r="M30" s="131"/>
      <c r="N30" s="12">
        <f t="shared" si="1"/>
        <v>0</v>
      </c>
      <c r="O30" s="131"/>
      <c r="P30" s="12">
        <f t="shared" si="2"/>
        <v>0</v>
      </c>
    </row>
    <row r="31" spans="1:16" x14ac:dyDescent="0.2">
      <c r="A31" s="8" t="s">
        <v>41</v>
      </c>
      <c r="B31" s="5" t="s">
        <v>42</v>
      </c>
      <c r="C31" s="5"/>
      <c r="D31" s="5"/>
      <c r="E31" s="5"/>
      <c r="F31" s="5"/>
      <c r="G31" s="5"/>
      <c r="H31" s="5"/>
      <c r="I31" s="5"/>
      <c r="J31" s="9"/>
      <c r="K31" s="5"/>
      <c r="L31" s="9"/>
      <c r="M31" s="5"/>
      <c r="N31" s="9"/>
      <c r="O31" s="5"/>
      <c r="P31" s="9"/>
    </row>
    <row r="32" spans="1:16" x14ac:dyDescent="0.2">
      <c r="A32" s="2"/>
      <c r="C32" t="s">
        <v>43</v>
      </c>
      <c r="E32" s="15">
        <v>5</v>
      </c>
      <c r="I32" s="131"/>
      <c r="J32" s="12">
        <f>I32*E32</f>
        <v>0</v>
      </c>
      <c r="K32" s="131"/>
      <c r="L32" s="12">
        <f t="shared" si="0"/>
        <v>0</v>
      </c>
      <c r="M32" s="131"/>
      <c r="N32" s="12">
        <f t="shared" si="1"/>
        <v>0</v>
      </c>
      <c r="O32" s="131"/>
      <c r="P32" s="12">
        <f t="shared" si="2"/>
        <v>0</v>
      </c>
    </row>
    <row r="33" spans="1:16" x14ac:dyDescent="0.2">
      <c r="A33" s="2"/>
      <c r="C33" t="s">
        <v>44</v>
      </c>
      <c r="J33" s="12"/>
      <c r="L33" s="12"/>
      <c r="N33" s="12"/>
      <c r="P33" s="12"/>
    </row>
    <row r="34" spans="1:16" x14ac:dyDescent="0.2">
      <c r="A34" s="2"/>
      <c r="D34" t="s">
        <v>65</v>
      </c>
      <c r="E34" s="15">
        <v>15</v>
      </c>
      <c r="I34" s="131"/>
      <c r="J34" s="12">
        <f>I34*E34</f>
        <v>0</v>
      </c>
      <c r="K34" s="131"/>
      <c r="L34" s="12">
        <f t="shared" si="0"/>
        <v>0</v>
      </c>
      <c r="M34" s="131"/>
      <c r="N34" s="12">
        <f t="shared" si="1"/>
        <v>0</v>
      </c>
      <c r="O34" s="131"/>
      <c r="P34" s="12">
        <f t="shared" si="2"/>
        <v>0</v>
      </c>
    </row>
    <row r="35" spans="1:16" x14ac:dyDescent="0.2">
      <c r="A35" s="10"/>
      <c r="B35" s="6"/>
      <c r="C35" s="6"/>
      <c r="D35" s="6" t="s">
        <v>66</v>
      </c>
      <c r="E35" s="15">
        <v>20</v>
      </c>
      <c r="F35" s="6"/>
      <c r="G35" s="6"/>
      <c r="H35" s="6"/>
      <c r="I35" s="131"/>
      <c r="J35" s="12">
        <f>I35*E35</f>
        <v>0</v>
      </c>
      <c r="K35" s="131"/>
      <c r="L35" s="12">
        <f t="shared" si="0"/>
        <v>0</v>
      </c>
      <c r="M35" s="131"/>
      <c r="N35" s="12">
        <f t="shared" si="1"/>
        <v>0</v>
      </c>
      <c r="O35" s="131"/>
      <c r="P35" s="12">
        <f t="shared" si="2"/>
        <v>0</v>
      </c>
    </row>
    <row r="36" spans="1:16" x14ac:dyDescent="0.2">
      <c r="A36" s="8" t="s">
        <v>45</v>
      </c>
      <c r="B36" s="5" t="s">
        <v>46</v>
      </c>
      <c r="C36" s="5"/>
      <c r="D36" s="5"/>
      <c r="E36" s="5"/>
      <c r="F36" s="5"/>
      <c r="G36" s="5"/>
      <c r="H36" s="5"/>
      <c r="I36" s="5"/>
      <c r="J36" s="9"/>
      <c r="K36" s="5"/>
      <c r="L36" s="9"/>
      <c r="M36" s="5"/>
      <c r="N36" s="9"/>
      <c r="O36" s="5"/>
      <c r="P36" s="9"/>
    </row>
    <row r="37" spans="1:16" x14ac:dyDescent="0.2">
      <c r="A37" s="10"/>
      <c r="B37" s="6"/>
      <c r="C37" s="6" t="s">
        <v>71</v>
      </c>
      <c r="D37" s="6"/>
      <c r="E37" s="15">
        <v>2</v>
      </c>
      <c r="F37" s="6"/>
      <c r="G37" s="6"/>
      <c r="H37" s="6"/>
      <c r="I37" s="131"/>
      <c r="J37" s="12">
        <f>I37*E37</f>
        <v>0</v>
      </c>
      <c r="K37" s="131"/>
      <c r="L37" s="12">
        <f t="shared" si="0"/>
        <v>0</v>
      </c>
      <c r="M37" s="131"/>
      <c r="N37" s="12">
        <f t="shared" si="1"/>
        <v>0</v>
      </c>
      <c r="O37" s="131"/>
      <c r="P37" s="12">
        <f t="shared" si="2"/>
        <v>0</v>
      </c>
    </row>
    <row r="38" spans="1:16" x14ac:dyDescent="0.2">
      <c r="A38" s="8" t="s">
        <v>47</v>
      </c>
      <c r="B38" s="5" t="s">
        <v>67</v>
      </c>
      <c r="C38" s="5"/>
      <c r="D38" s="5"/>
      <c r="E38" s="5"/>
      <c r="F38" s="5"/>
      <c r="G38" s="5"/>
      <c r="H38" s="5"/>
      <c r="I38" s="5"/>
      <c r="J38" s="9"/>
      <c r="K38" s="5"/>
      <c r="L38" s="9"/>
      <c r="M38" s="5"/>
      <c r="N38" s="9"/>
      <c r="O38" s="5"/>
      <c r="P38" s="9"/>
    </row>
    <row r="39" spans="1:16" x14ac:dyDescent="0.2">
      <c r="A39" s="2"/>
      <c r="C39" t="s">
        <v>33</v>
      </c>
      <c r="E39" s="15">
        <v>5</v>
      </c>
      <c r="I39" s="131"/>
      <c r="J39" s="12">
        <f>I39*E39</f>
        <v>0</v>
      </c>
      <c r="K39" s="131"/>
      <c r="L39" s="12">
        <f t="shared" si="0"/>
        <v>0</v>
      </c>
      <c r="M39" s="131"/>
      <c r="N39" s="12">
        <f t="shared" si="1"/>
        <v>0</v>
      </c>
      <c r="O39" s="131"/>
      <c r="P39" s="12">
        <f t="shared" si="2"/>
        <v>0</v>
      </c>
    </row>
    <row r="40" spans="1:16" x14ac:dyDescent="0.2">
      <c r="A40" s="10"/>
      <c r="B40" s="6"/>
      <c r="C40" s="6" t="s">
        <v>35</v>
      </c>
      <c r="D40" s="6"/>
      <c r="E40" s="15">
        <v>3</v>
      </c>
      <c r="F40" s="6"/>
      <c r="G40" s="6"/>
      <c r="H40" s="6"/>
      <c r="I40" s="131"/>
      <c r="J40" s="12">
        <f>I40*E40</f>
        <v>0</v>
      </c>
      <c r="K40" s="131"/>
      <c r="L40" s="12">
        <f t="shared" si="0"/>
        <v>0</v>
      </c>
      <c r="M40" s="131"/>
      <c r="N40" s="12">
        <f t="shared" si="1"/>
        <v>0</v>
      </c>
      <c r="O40" s="131"/>
      <c r="P40" s="12">
        <f t="shared" si="2"/>
        <v>0</v>
      </c>
    </row>
    <row r="41" spans="1:16" ht="26.25" customHeight="1" x14ac:dyDescent="0.2">
      <c r="A41" s="11" t="s">
        <v>48</v>
      </c>
      <c r="B41" s="220" t="s">
        <v>49</v>
      </c>
      <c r="C41" s="220"/>
      <c r="D41" s="220"/>
      <c r="E41" s="220"/>
      <c r="F41" s="220"/>
      <c r="G41" s="220"/>
      <c r="H41" s="220"/>
      <c r="I41" s="5"/>
      <c r="J41" s="9"/>
      <c r="K41" s="5"/>
      <c r="L41" s="9"/>
      <c r="M41" s="5"/>
      <c r="N41" s="9"/>
      <c r="O41" s="5"/>
      <c r="P41" s="9"/>
    </row>
    <row r="42" spans="1:16" x14ac:dyDescent="0.2">
      <c r="A42" s="2"/>
      <c r="C42" t="s">
        <v>50</v>
      </c>
      <c r="E42" s="15">
        <v>20</v>
      </c>
      <c r="I42" s="131"/>
      <c r="J42" s="12">
        <f>I42*E42</f>
        <v>0</v>
      </c>
      <c r="K42" s="131"/>
      <c r="L42" s="12">
        <f t="shared" si="0"/>
        <v>0</v>
      </c>
      <c r="M42" s="131"/>
      <c r="N42" s="12">
        <f t="shared" si="1"/>
        <v>0</v>
      </c>
      <c r="O42" s="131"/>
      <c r="P42" s="12">
        <f t="shared" si="2"/>
        <v>0</v>
      </c>
    </row>
    <row r="43" spans="1:16" x14ac:dyDescent="0.2">
      <c r="A43" s="2"/>
      <c r="C43" t="s">
        <v>51</v>
      </c>
      <c r="E43" s="15">
        <v>15</v>
      </c>
      <c r="I43" s="131"/>
      <c r="J43" s="12">
        <f>I43*E43</f>
        <v>0</v>
      </c>
      <c r="K43" s="131"/>
      <c r="L43" s="12">
        <f t="shared" si="0"/>
        <v>0</v>
      </c>
      <c r="M43" s="131"/>
      <c r="N43" s="12">
        <f t="shared" si="1"/>
        <v>0</v>
      </c>
      <c r="O43" s="131"/>
      <c r="P43" s="12">
        <f t="shared" si="2"/>
        <v>0</v>
      </c>
    </row>
    <row r="44" spans="1:16" x14ac:dyDescent="0.2">
      <c r="A44" s="2"/>
      <c r="C44" t="s">
        <v>52</v>
      </c>
      <c r="E44" s="15">
        <v>40</v>
      </c>
      <c r="I44" s="131"/>
      <c r="J44" s="12">
        <f>I44*E44</f>
        <v>0</v>
      </c>
      <c r="K44" s="131"/>
      <c r="L44" s="12">
        <f t="shared" si="0"/>
        <v>0</v>
      </c>
      <c r="M44" s="131"/>
      <c r="N44" s="12">
        <f t="shared" si="1"/>
        <v>0</v>
      </c>
      <c r="O44" s="131"/>
      <c r="P44" s="12">
        <f t="shared" si="2"/>
        <v>0</v>
      </c>
    </row>
    <row r="45" spans="1:16" ht="12.75" customHeight="1" x14ac:dyDescent="0.2">
      <c r="A45" s="2"/>
      <c r="C45" s="224" t="s">
        <v>53</v>
      </c>
      <c r="D45" s="224"/>
      <c r="E45" s="224"/>
      <c r="F45" s="224"/>
      <c r="J45" s="12"/>
      <c r="L45" s="12"/>
      <c r="N45" s="12"/>
      <c r="P45" s="12"/>
    </row>
    <row r="46" spans="1:16" x14ac:dyDescent="0.2">
      <c r="A46" s="2"/>
      <c r="D46" s="16" t="s">
        <v>68</v>
      </c>
      <c r="E46" s="15">
        <v>5</v>
      </c>
      <c r="I46" s="131"/>
      <c r="J46" s="12">
        <f>I46*E46</f>
        <v>0</v>
      </c>
      <c r="K46" s="131"/>
      <c r="L46" s="12">
        <f t="shared" si="0"/>
        <v>0</v>
      </c>
      <c r="M46" s="131"/>
      <c r="N46" s="12">
        <f t="shared" si="1"/>
        <v>0</v>
      </c>
      <c r="O46" s="131"/>
      <c r="P46" s="12">
        <f t="shared" si="2"/>
        <v>0</v>
      </c>
    </row>
    <row r="47" spans="1:16" x14ac:dyDescent="0.2">
      <c r="A47" s="2"/>
      <c r="D47" s="16" t="s">
        <v>69</v>
      </c>
      <c r="E47" s="15">
        <v>3</v>
      </c>
      <c r="I47" s="131"/>
      <c r="J47" s="12">
        <f>I47*E47</f>
        <v>0</v>
      </c>
      <c r="K47" s="131"/>
      <c r="L47" s="12">
        <f t="shared" si="0"/>
        <v>0</v>
      </c>
      <c r="M47" s="131"/>
      <c r="N47" s="12">
        <f t="shared" si="1"/>
        <v>0</v>
      </c>
      <c r="O47" s="131"/>
      <c r="P47" s="12">
        <f t="shared" si="2"/>
        <v>0</v>
      </c>
    </row>
    <row r="48" spans="1:16" x14ac:dyDescent="0.2">
      <c r="A48" s="10"/>
      <c r="B48" s="6"/>
      <c r="D48" s="17" t="s">
        <v>70</v>
      </c>
      <c r="E48" s="15">
        <v>1</v>
      </c>
      <c r="F48" s="6"/>
      <c r="G48" s="6"/>
      <c r="H48" s="6"/>
      <c r="I48" s="131"/>
      <c r="J48" s="12">
        <f>I48*E48</f>
        <v>0</v>
      </c>
      <c r="K48" s="131"/>
      <c r="L48" s="12">
        <f>K48*E48</f>
        <v>0</v>
      </c>
      <c r="M48" s="131"/>
      <c r="N48" s="12">
        <f>M48*E48</f>
        <v>0</v>
      </c>
      <c r="O48" s="131"/>
      <c r="P48" s="12">
        <f>O48*E48</f>
        <v>0</v>
      </c>
    </row>
    <row r="49" spans="1:16" x14ac:dyDescent="0.2">
      <c r="A49" s="8" t="s">
        <v>55</v>
      </c>
      <c r="B49" s="5" t="s">
        <v>56</v>
      </c>
      <c r="C49" s="5"/>
      <c r="D49" s="5"/>
      <c r="E49" s="5"/>
      <c r="F49" s="5"/>
      <c r="G49" s="5"/>
      <c r="H49" s="5"/>
      <c r="I49" s="5"/>
      <c r="J49" s="9"/>
      <c r="K49" s="5"/>
      <c r="L49" s="9"/>
      <c r="M49" s="5"/>
      <c r="N49" s="9"/>
      <c r="O49" s="5"/>
      <c r="P49" s="9"/>
    </row>
    <row r="50" spans="1:16" ht="13.5" thickBot="1" x14ac:dyDescent="0.25">
      <c r="A50" s="3"/>
      <c r="B50" s="4"/>
      <c r="C50" s="4" t="s">
        <v>9</v>
      </c>
      <c r="D50" s="4"/>
      <c r="E50" s="18">
        <v>1</v>
      </c>
      <c r="F50" s="4"/>
      <c r="G50" s="4"/>
      <c r="H50" s="4"/>
      <c r="I50" s="132"/>
      <c r="J50" s="101" t="str">
        <f>IF(I50="","",IF(I50&lt;3,I50*E50,3))</f>
        <v/>
      </c>
      <c r="K50" s="132"/>
      <c r="L50" s="101" t="str">
        <f>IF(K50="","",IF(K50&lt;3,K50*G50,3))</f>
        <v/>
      </c>
      <c r="M50" s="132"/>
      <c r="N50" s="101" t="str">
        <f>IF(M50="","",IF(M50&lt;3,M50*I50,3))</f>
        <v/>
      </c>
      <c r="O50" s="132"/>
      <c r="P50" s="101" t="str">
        <f>IF(O50="","",IF(O50&lt;3,O50*K50,3))</f>
        <v/>
      </c>
    </row>
    <row r="51" spans="1:16" x14ac:dyDescent="0.2">
      <c r="J51">
        <f>SUM(J4:J50)</f>
        <v>0</v>
      </c>
      <c r="L51">
        <f t="shared" ref="L51:P51" si="3">SUM(L4:L50)</f>
        <v>0</v>
      </c>
      <c r="N51">
        <f t="shared" si="3"/>
        <v>0</v>
      </c>
      <c r="P51">
        <f t="shared" si="3"/>
        <v>0</v>
      </c>
    </row>
  </sheetData>
  <sheetProtection password="CE88" sheet="1" objects="1" scenarios="1"/>
  <mergeCells count="9">
    <mergeCell ref="C45:F45"/>
    <mergeCell ref="I2:J2"/>
    <mergeCell ref="K2:L2"/>
    <mergeCell ref="M2:N2"/>
    <mergeCell ref="O2:P2"/>
    <mergeCell ref="B41:H41"/>
    <mergeCell ref="B22:H22"/>
    <mergeCell ref="B25:H25"/>
    <mergeCell ref="B28:H28"/>
  </mergeCells>
  <phoneticPr fontId="1" type="noConversion"/>
  <pageMargins left="0.78740157480314965" right="0.78740157480314965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Q44"/>
  <sheetViews>
    <sheetView view="pageBreakPreview" topLeftCell="A17" zoomScaleSheetLayoutView="100" workbookViewId="0">
      <selection activeCell="K39" sqref="K39"/>
    </sheetView>
  </sheetViews>
  <sheetFormatPr defaultRowHeight="12.75" x14ac:dyDescent="0.2"/>
  <cols>
    <col min="8" max="8" width="4.7109375" customWidth="1"/>
    <col min="9" max="9" width="6.7109375" customWidth="1"/>
    <col min="10" max="10" width="7.85546875" customWidth="1"/>
    <col min="11" max="11" width="6.85546875" customWidth="1"/>
    <col min="12" max="12" width="8.28515625" customWidth="1"/>
    <col min="13" max="13" width="7.42578125" customWidth="1"/>
    <col min="14" max="14" width="8" customWidth="1"/>
    <col min="15" max="15" width="7.28515625" customWidth="1"/>
    <col min="16" max="16" width="8.42578125" customWidth="1"/>
  </cols>
  <sheetData>
    <row r="1" spans="1:17" x14ac:dyDescent="0.2">
      <c r="A1" s="7" t="s">
        <v>57</v>
      </c>
      <c r="B1" s="1"/>
      <c r="C1" s="1"/>
      <c r="D1" s="1"/>
      <c r="E1" s="1"/>
      <c r="F1" s="1"/>
      <c r="G1" s="1"/>
      <c r="H1" s="1" t="s">
        <v>8</v>
      </c>
      <c r="I1" s="1"/>
      <c r="J1" s="133"/>
      <c r="K1" s="1"/>
      <c r="L1" s="1"/>
      <c r="M1" s="1"/>
      <c r="N1" s="1"/>
      <c r="O1" s="1"/>
      <c r="P1" s="133"/>
    </row>
    <row r="2" spans="1:17" x14ac:dyDescent="0.2">
      <c r="A2" s="36"/>
      <c r="I2" s="217" t="str">
        <f>'III - Produção Intelectual'!I2:J2</f>
        <v>1º sem</v>
      </c>
      <c r="J2" s="218"/>
      <c r="K2" s="217" t="str">
        <f>'III - Produção Intelectual'!K2:L2</f>
        <v>2º sem</v>
      </c>
      <c r="L2" s="218"/>
      <c r="M2" s="217" t="str">
        <f>'III - Produção Intelectual'!M2:N2</f>
        <v>3º sem</v>
      </c>
      <c r="N2" s="218"/>
      <c r="O2" s="217" t="str">
        <f>'III - Produção Intelectual'!O2:P2</f>
        <v>4º sem</v>
      </c>
      <c r="P2" s="218"/>
    </row>
    <row r="3" spans="1:17" ht="13.5" thickBot="1" x14ac:dyDescent="0.25">
      <c r="A3" s="2"/>
      <c r="I3" s="21" t="s">
        <v>77</v>
      </c>
      <c r="J3" s="22" t="s">
        <v>4</v>
      </c>
      <c r="K3" s="21" t="s">
        <v>77</v>
      </c>
      <c r="L3" s="22" t="s">
        <v>4</v>
      </c>
      <c r="M3" s="21" t="s">
        <v>77</v>
      </c>
      <c r="N3" s="22" t="s">
        <v>4</v>
      </c>
      <c r="O3" s="21" t="s">
        <v>77</v>
      </c>
      <c r="P3" s="22" t="s">
        <v>4</v>
      </c>
    </row>
    <row r="4" spans="1:17" ht="39" customHeight="1" x14ac:dyDescent="0.2">
      <c r="A4" s="136" t="s">
        <v>20</v>
      </c>
      <c r="B4" s="225" t="s">
        <v>58</v>
      </c>
      <c r="C4" s="225"/>
      <c r="D4" s="225"/>
      <c r="E4" s="225"/>
      <c r="F4" s="225"/>
      <c r="G4" s="225"/>
      <c r="H4" s="225"/>
      <c r="I4" s="1"/>
      <c r="J4" s="133"/>
      <c r="K4" s="5"/>
      <c r="L4" s="133"/>
      <c r="M4" s="5"/>
      <c r="N4" s="133"/>
      <c r="O4" s="5"/>
      <c r="P4" s="133"/>
    </row>
    <row r="5" spans="1:17" x14ac:dyDescent="0.2">
      <c r="A5" s="2"/>
      <c r="C5" t="s">
        <v>33</v>
      </c>
      <c r="E5" s="15">
        <v>10</v>
      </c>
      <c r="I5" s="131"/>
      <c r="J5" s="12">
        <f>I5*$E5</f>
        <v>0</v>
      </c>
      <c r="K5" s="131"/>
      <c r="L5" s="12">
        <f>K5*$E5</f>
        <v>0</v>
      </c>
      <c r="M5" s="131"/>
      <c r="N5" s="12">
        <f>M5*$E5</f>
        <v>0</v>
      </c>
      <c r="O5" s="131"/>
      <c r="P5" s="12">
        <f>O5*$E5</f>
        <v>0</v>
      </c>
    </row>
    <row r="6" spans="1:17" x14ac:dyDescent="0.2">
      <c r="A6" s="10"/>
      <c r="B6" s="6"/>
      <c r="C6" s="6" t="s">
        <v>59</v>
      </c>
      <c r="D6" s="6"/>
      <c r="E6" s="20">
        <v>8</v>
      </c>
      <c r="F6" s="6"/>
      <c r="G6" s="6"/>
      <c r="H6" s="6"/>
      <c r="I6" s="131"/>
      <c r="J6" s="12">
        <f>I6*$E6</f>
        <v>0</v>
      </c>
      <c r="K6" s="131"/>
      <c r="L6" s="12">
        <f>K6*$E6</f>
        <v>0</v>
      </c>
      <c r="M6" s="131"/>
      <c r="N6" s="12">
        <f>M6*$E6</f>
        <v>0</v>
      </c>
      <c r="O6" s="131"/>
      <c r="P6" s="12">
        <f>O6*$E6</f>
        <v>0</v>
      </c>
    </row>
    <row r="7" spans="1:17" ht="26.25" customHeight="1" x14ac:dyDescent="0.2">
      <c r="A7" s="11" t="s">
        <v>22</v>
      </c>
      <c r="B7" s="220" t="s">
        <v>78</v>
      </c>
      <c r="C7" s="220"/>
      <c r="D7" s="220"/>
      <c r="E7" s="220"/>
      <c r="F7" s="220"/>
      <c r="G7" s="220"/>
      <c r="H7" s="220"/>
      <c r="I7" s="5"/>
      <c r="J7" s="9"/>
      <c r="K7" s="5"/>
      <c r="L7" s="9"/>
      <c r="M7" s="5"/>
      <c r="N7" s="9"/>
      <c r="O7" s="5"/>
      <c r="P7" s="9"/>
    </row>
    <row r="8" spans="1:17" x14ac:dyDescent="0.2">
      <c r="A8" s="10"/>
      <c r="B8" s="6"/>
      <c r="C8" s="6" t="s">
        <v>79</v>
      </c>
      <c r="D8" s="6"/>
      <c r="E8" s="20">
        <v>10</v>
      </c>
      <c r="F8" s="6"/>
      <c r="G8" s="6"/>
      <c r="H8" s="6"/>
      <c r="I8" s="131"/>
      <c r="J8" s="12">
        <f>I8*$E8</f>
        <v>0</v>
      </c>
      <c r="K8" s="131"/>
      <c r="L8" s="12">
        <f>K8*$E8</f>
        <v>0</v>
      </c>
      <c r="M8" s="131"/>
      <c r="N8" s="12">
        <f>M8*$E8</f>
        <v>0</v>
      </c>
      <c r="O8" s="131"/>
      <c r="P8" s="12">
        <f>O8*$E8</f>
        <v>0</v>
      </c>
    </row>
    <row r="9" spans="1:17" ht="26.25" customHeight="1" x14ac:dyDescent="0.2">
      <c r="A9" s="11" t="s">
        <v>31</v>
      </c>
      <c r="B9" s="220" t="s">
        <v>80</v>
      </c>
      <c r="C9" s="220"/>
      <c r="D9" s="220"/>
      <c r="E9" s="220"/>
      <c r="F9" s="220"/>
      <c r="G9" s="220"/>
      <c r="H9" s="220"/>
      <c r="I9" s="5"/>
      <c r="J9" s="9"/>
      <c r="K9" s="5"/>
      <c r="L9" s="9"/>
      <c r="M9" s="5"/>
      <c r="N9" s="9"/>
      <c r="O9" s="5"/>
      <c r="P9" s="9"/>
    </row>
    <row r="10" spans="1:17" x14ac:dyDescent="0.2">
      <c r="A10" s="2"/>
      <c r="C10" t="s">
        <v>81</v>
      </c>
      <c r="E10" s="15">
        <v>15</v>
      </c>
      <c r="I10" s="131"/>
      <c r="J10" s="12">
        <f t="shared" ref="J10:J17" si="0">I10*$E10</f>
        <v>0</v>
      </c>
      <c r="K10" s="131"/>
      <c r="L10" s="12">
        <f t="shared" ref="L10:L17" si="1">K10*$E10</f>
        <v>0</v>
      </c>
      <c r="M10" s="131"/>
      <c r="N10" s="12">
        <f t="shared" ref="N10:N17" si="2">M10*$E10</f>
        <v>0</v>
      </c>
      <c r="O10" s="131"/>
      <c r="P10" s="12">
        <f t="shared" ref="P10:P17" si="3">O10*$E10</f>
        <v>0</v>
      </c>
    </row>
    <row r="11" spans="1:17" x14ac:dyDescent="0.2">
      <c r="A11" s="2"/>
      <c r="C11" t="s">
        <v>82</v>
      </c>
      <c r="E11" s="15">
        <v>12</v>
      </c>
      <c r="I11" s="131"/>
      <c r="J11" s="12">
        <f t="shared" si="0"/>
        <v>0</v>
      </c>
      <c r="K11" s="131"/>
      <c r="L11" s="12">
        <f t="shared" si="1"/>
        <v>0</v>
      </c>
      <c r="M11" s="131"/>
      <c r="N11" s="12">
        <f t="shared" si="2"/>
        <v>0</v>
      </c>
      <c r="O11" s="131"/>
      <c r="P11" s="12">
        <f t="shared" si="3"/>
        <v>0</v>
      </c>
    </row>
    <row r="12" spans="1:17" x14ac:dyDescent="0.2">
      <c r="A12" s="2"/>
      <c r="C12" t="s">
        <v>83</v>
      </c>
      <c r="E12" s="15">
        <v>12</v>
      </c>
      <c r="I12" s="131"/>
      <c r="J12" s="12">
        <f t="shared" si="0"/>
        <v>0</v>
      </c>
      <c r="K12" s="131"/>
      <c r="L12" s="12">
        <f t="shared" si="1"/>
        <v>0</v>
      </c>
      <c r="M12" s="131"/>
      <c r="N12" s="12">
        <f t="shared" si="2"/>
        <v>0</v>
      </c>
      <c r="O12" s="131"/>
      <c r="P12" s="12">
        <f t="shared" si="3"/>
        <v>0</v>
      </c>
      <c r="Q12" s="76"/>
    </row>
    <row r="13" spans="1:17" x14ac:dyDescent="0.2">
      <c r="A13" s="2"/>
      <c r="C13" t="s">
        <v>84</v>
      </c>
      <c r="E13" s="15">
        <v>8</v>
      </c>
      <c r="I13" s="131"/>
      <c r="J13" s="12">
        <f t="shared" si="0"/>
        <v>0</v>
      </c>
      <c r="K13" s="131"/>
      <c r="L13" s="12">
        <f t="shared" si="1"/>
        <v>0</v>
      </c>
      <c r="M13" s="131"/>
      <c r="N13" s="12">
        <f t="shared" si="2"/>
        <v>0</v>
      </c>
      <c r="O13" s="131"/>
      <c r="P13" s="12">
        <f t="shared" si="3"/>
        <v>0</v>
      </c>
    </row>
    <row r="14" spans="1:17" x14ac:dyDescent="0.2">
      <c r="A14" s="2"/>
      <c r="C14" t="s">
        <v>85</v>
      </c>
      <c r="E14" s="15">
        <v>8</v>
      </c>
      <c r="I14" s="131"/>
      <c r="J14" s="12">
        <f t="shared" si="0"/>
        <v>0</v>
      </c>
      <c r="K14" s="131"/>
      <c r="L14" s="12">
        <f t="shared" si="1"/>
        <v>0</v>
      </c>
      <c r="M14" s="131"/>
      <c r="N14" s="12">
        <f t="shared" si="2"/>
        <v>0</v>
      </c>
      <c r="O14" s="131"/>
      <c r="P14" s="12">
        <f t="shared" si="3"/>
        <v>0</v>
      </c>
    </row>
    <row r="15" spans="1:17" x14ac:dyDescent="0.2">
      <c r="A15" s="2"/>
      <c r="C15" t="s">
        <v>86</v>
      </c>
      <c r="E15" s="15">
        <v>5</v>
      </c>
      <c r="I15" s="131"/>
      <c r="J15" s="12">
        <f t="shared" si="0"/>
        <v>0</v>
      </c>
      <c r="K15" s="131"/>
      <c r="L15" s="12">
        <f t="shared" si="1"/>
        <v>0</v>
      </c>
      <c r="M15" s="131"/>
      <c r="N15" s="12">
        <f t="shared" si="2"/>
        <v>0</v>
      </c>
      <c r="O15" s="131"/>
      <c r="P15" s="12">
        <f t="shared" si="3"/>
        <v>0</v>
      </c>
    </row>
    <row r="16" spans="1:17" x14ac:dyDescent="0.2">
      <c r="A16" s="2"/>
      <c r="C16" t="s">
        <v>87</v>
      </c>
      <c r="E16" s="15">
        <v>6</v>
      </c>
      <c r="I16" s="131"/>
      <c r="J16" s="12">
        <f t="shared" si="0"/>
        <v>0</v>
      </c>
      <c r="K16" s="131"/>
      <c r="L16" s="12">
        <f t="shared" si="1"/>
        <v>0</v>
      </c>
      <c r="M16" s="131"/>
      <c r="N16" s="12">
        <f t="shared" si="2"/>
        <v>0</v>
      </c>
      <c r="O16" s="131"/>
      <c r="P16" s="12">
        <f t="shared" si="3"/>
        <v>0</v>
      </c>
    </row>
    <row r="17" spans="1:16" x14ac:dyDescent="0.2">
      <c r="A17" s="10"/>
      <c r="B17" s="6"/>
      <c r="C17" s="6" t="s">
        <v>88</v>
      </c>
      <c r="D17" s="6"/>
      <c r="E17" s="20">
        <v>5</v>
      </c>
      <c r="F17" s="6"/>
      <c r="G17" s="6"/>
      <c r="H17" s="6"/>
      <c r="I17" s="131"/>
      <c r="J17" s="12">
        <f t="shared" si="0"/>
        <v>0</v>
      </c>
      <c r="K17" s="131"/>
      <c r="L17" s="12">
        <f t="shared" si="1"/>
        <v>0</v>
      </c>
      <c r="M17" s="131"/>
      <c r="N17" s="12">
        <f t="shared" si="2"/>
        <v>0</v>
      </c>
      <c r="O17" s="131"/>
      <c r="P17" s="12">
        <f t="shared" si="3"/>
        <v>0</v>
      </c>
    </row>
    <row r="18" spans="1:16" x14ac:dyDescent="0.2">
      <c r="A18" s="8" t="s">
        <v>10</v>
      </c>
      <c r="B18" s="5" t="s">
        <v>89</v>
      </c>
      <c r="C18" s="5"/>
      <c r="D18" s="5"/>
      <c r="E18" s="5"/>
      <c r="F18" s="5"/>
      <c r="G18" s="5"/>
      <c r="H18" s="5"/>
      <c r="I18" s="5"/>
      <c r="J18" s="9"/>
      <c r="K18" s="5"/>
      <c r="L18" s="9"/>
      <c r="M18" s="5"/>
      <c r="N18" s="9"/>
      <c r="O18" s="5"/>
      <c r="P18" s="9"/>
    </row>
    <row r="19" spans="1:16" x14ac:dyDescent="0.2">
      <c r="A19" s="2"/>
      <c r="C19" t="s">
        <v>33</v>
      </c>
      <c r="E19" s="15">
        <v>8</v>
      </c>
      <c r="I19" s="131"/>
      <c r="J19" s="12">
        <f>I19*$E19</f>
        <v>0</v>
      </c>
      <c r="K19" s="131"/>
      <c r="L19" s="12">
        <f>K19*$E19</f>
        <v>0</v>
      </c>
      <c r="M19" s="131"/>
      <c r="N19" s="12">
        <f>M19*$E19</f>
        <v>0</v>
      </c>
      <c r="O19" s="131"/>
      <c r="P19" s="12">
        <f>O19*$E19</f>
        <v>0</v>
      </c>
    </row>
    <row r="20" spans="1:16" x14ac:dyDescent="0.2">
      <c r="A20" s="10"/>
      <c r="B20" s="6"/>
      <c r="C20" s="6" t="s">
        <v>35</v>
      </c>
      <c r="D20" s="6"/>
      <c r="E20" s="20">
        <v>6</v>
      </c>
      <c r="F20" s="6"/>
      <c r="G20" s="6"/>
      <c r="H20" s="6"/>
      <c r="I20" s="131"/>
      <c r="J20" s="12">
        <f>I20*$E20</f>
        <v>0</v>
      </c>
      <c r="K20" s="131"/>
      <c r="L20" s="12">
        <f>K20*$E20</f>
        <v>0</v>
      </c>
      <c r="M20" s="131"/>
      <c r="N20" s="12">
        <f>M20*$E20</f>
        <v>0</v>
      </c>
      <c r="O20" s="131"/>
      <c r="P20" s="12">
        <f>O20*$E20</f>
        <v>0</v>
      </c>
    </row>
    <row r="21" spans="1:16" ht="25.5" customHeight="1" x14ac:dyDescent="0.2">
      <c r="A21" s="11" t="s">
        <v>23</v>
      </c>
      <c r="B21" s="220" t="s">
        <v>90</v>
      </c>
      <c r="C21" s="220"/>
      <c r="D21" s="220"/>
      <c r="E21" s="220"/>
      <c r="F21" s="220"/>
      <c r="G21" s="220"/>
      <c r="H21" s="220"/>
      <c r="I21" s="5"/>
      <c r="J21" s="9"/>
      <c r="K21" s="5"/>
      <c r="L21" s="9"/>
      <c r="M21" s="5"/>
      <c r="N21" s="9"/>
      <c r="O21" s="5"/>
      <c r="P21" s="9"/>
    </row>
    <row r="22" spans="1:16" x14ac:dyDescent="0.2">
      <c r="A22" s="2"/>
      <c r="C22" t="s">
        <v>33</v>
      </c>
      <c r="E22" s="15">
        <v>10</v>
      </c>
      <c r="I22" s="131"/>
      <c r="J22" s="12">
        <f>I22*$E22</f>
        <v>0</v>
      </c>
      <c r="K22" s="131"/>
      <c r="L22" s="12">
        <f>K22*$E22</f>
        <v>0</v>
      </c>
      <c r="M22" s="131"/>
      <c r="N22" s="12">
        <f>M22*$E22</f>
        <v>0</v>
      </c>
      <c r="O22" s="131"/>
      <c r="P22" s="12">
        <f>O22*$E22</f>
        <v>0</v>
      </c>
    </row>
    <row r="23" spans="1:16" x14ac:dyDescent="0.2">
      <c r="A23" s="10"/>
      <c r="B23" s="6"/>
      <c r="C23" s="6" t="s">
        <v>59</v>
      </c>
      <c r="D23" s="6"/>
      <c r="E23" s="20">
        <v>8</v>
      </c>
      <c r="F23" s="6"/>
      <c r="G23" s="6"/>
      <c r="H23" s="6"/>
      <c r="I23" s="131"/>
      <c r="J23" s="12">
        <f>I23*$E23</f>
        <v>0</v>
      </c>
      <c r="K23" s="131"/>
      <c r="L23" s="12">
        <f>K23*$E23</f>
        <v>0</v>
      </c>
      <c r="M23" s="131"/>
      <c r="N23" s="12">
        <f>M23*$E23</f>
        <v>0</v>
      </c>
      <c r="O23" s="131"/>
      <c r="P23" s="12">
        <f>O23*$E23</f>
        <v>0</v>
      </c>
    </row>
    <row r="24" spans="1:16" x14ac:dyDescent="0.2">
      <c r="A24" s="8" t="s">
        <v>17</v>
      </c>
      <c r="B24" s="5" t="s">
        <v>92</v>
      </c>
      <c r="C24" s="5"/>
      <c r="D24" s="5"/>
      <c r="E24" s="5"/>
      <c r="F24" s="5"/>
      <c r="G24" s="5"/>
      <c r="H24" s="5"/>
      <c r="I24" s="5"/>
      <c r="J24" s="9"/>
      <c r="K24" s="5"/>
      <c r="L24" s="9"/>
      <c r="M24" s="5"/>
      <c r="N24" s="9"/>
      <c r="O24" s="5"/>
      <c r="P24" s="9"/>
    </row>
    <row r="25" spans="1:16" x14ac:dyDescent="0.2">
      <c r="A25" s="2"/>
      <c r="C25" t="s">
        <v>93</v>
      </c>
      <c r="E25" s="15">
        <v>5</v>
      </c>
      <c r="I25" s="131"/>
      <c r="J25" s="12">
        <f>IF(I25&gt;4,4*$E25,I25*$E25)</f>
        <v>0</v>
      </c>
      <c r="K25" s="131"/>
      <c r="L25" s="12">
        <f>IF(K25&gt;4,4*$E25,K25*$E25)</f>
        <v>0</v>
      </c>
      <c r="M25" s="131"/>
      <c r="N25" s="12">
        <f>IF(M25&gt;4,4*$E25,M25*$E25)</f>
        <v>0</v>
      </c>
      <c r="O25" s="131"/>
      <c r="P25" s="12">
        <f>IF(O25&gt;4,4*$E25,O25*$E25)</f>
        <v>0</v>
      </c>
    </row>
    <row r="26" spans="1:16" x14ac:dyDescent="0.2">
      <c r="A26" s="2"/>
      <c r="C26" t="s">
        <v>91</v>
      </c>
      <c r="E26" s="15">
        <v>10</v>
      </c>
      <c r="I26" s="131"/>
      <c r="J26" s="12">
        <f>IF(I26&gt;4,4*$E26,I26*$E26)</f>
        <v>0</v>
      </c>
      <c r="K26" s="131"/>
      <c r="L26" s="12">
        <f>IF(K26&gt;4,4*$E26,K26*$E26)</f>
        <v>0</v>
      </c>
      <c r="M26" s="131"/>
      <c r="N26" s="12">
        <f>IF(M26&gt;4,4*$E26,M26*$E26)</f>
        <v>0</v>
      </c>
      <c r="O26" s="131"/>
      <c r="P26" s="12">
        <f>IF(O26&gt;4,4*$E26,O26*$E26)</f>
        <v>0</v>
      </c>
    </row>
    <row r="27" spans="1:16" x14ac:dyDescent="0.2">
      <c r="A27" s="10"/>
      <c r="B27" s="6"/>
      <c r="C27" s="6" t="s">
        <v>94</v>
      </c>
      <c r="D27" s="6"/>
      <c r="E27" s="20">
        <v>15</v>
      </c>
      <c r="F27" s="6"/>
      <c r="G27" s="6"/>
      <c r="H27" s="6"/>
      <c r="I27" s="131"/>
      <c r="J27" s="12">
        <f>IF(I27&gt;4,4*$E27,I27*$E27)</f>
        <v>0</v>
      </c>
      <c r="K27" s="131"/>
      <c r="L27" s="12">
        <f>IF(K27&gt;4,4*$E27,K27*$E27)</f>
        <v>0</v>
      </c>
      <c r="M27" s="131"/>
      <c r="N27" s="12">
        <f>IF(M27&gt;4,4*$E27,M27*$E27)</f>
        <v>0</v>
      </c>
      <c r="O27" s="131"/>
      <c r="P27" s="12">
        <f>IF(O27&gt;4,4*$E27,O27*$E27)</f>
        <v>0</v>
      </c>
    </row>
    <row r="28" spans="1:16" x14ac:dyDescent="0.2">
      <c r="A28" s="8" t="s">
        <v>24</v>
      </c>
      <c r="B28" s="5" t="s">
        <v>95</v>
      </c>
      <c r="C28" s="5"/>
      <c r="D28" s="5"/>
      <c r="E28" s="5"/>
      <c r="F28" s="5"/>
      <c r="G28" s="5"/>
      <c r="H28" s="5"/>
      <c r="I28" s="5"/>
      <c r="J28" s="9"/>
      <c r="K28" s="5"/>
      <c r="L28" s="9"/>
      <c r="M28" s="5"/>
      <c r="N28" s="9"/>
      <c r="O28" s="5"/>
      <c r="P28" s="9"/>
    </row>
    <row r="29" spans="1:16" x14ac:dyDescent="0.2">
      <c r="A29" s="2"/>
      <c r="C29" t="s">
        <v>96</v>
      </c>
      <c r="E29" s="15">
        <v>8</v>
      </c>
      <c r="I29" s="131"/>
      <c r="J29" s="12">
        <f>IF(I29&gt;3,3*$E29,I29*$E29)</f>
        <v>0</v>
      </c>
      <c r="K29" s="131"/>
      <c r="L29" s="12">
        <f>IF(K29&gt;3,3*$E29,K29*$E29)</f>
        <v>0</v>
      </c>
      <c r="M29" s="131"/>
      <c r="N29" s="12">
        <f>IF(M29&gt;3,3*$E29,M29*$E29)</f>
        <v>0</v>
      </c>
      <c r="O29" s="131"/>
      <c r="P29" s="12">
        <f>IF(O29&gt;3,3*$E29,O29*$E29)</f>
        <v>0</v>
      </c>
    </row>
    <row r="30" spans="1:16" x14ac:dyDescent="0.2">
      <c r="A30" s="10"/>
      <c r="B30" s="6"/>
      <c r="C30" s="6" t="s">
        <v>97</v>
      </c>
      <c r="D30" s="6"/>
      <c r="E30" s="20">
        <v>15</v>
      </c>
      <c r="F30" s="6" t="s">
        <v>8</v>
      </c>
      <c r="G30" s="6"/>
      <c r="H30" s="6"/>
      <c r="I30" s="131"/>
      <c r="J30" s="12">
        <f>IF(I30&gt;3,40,I30*$E30)</f>
        <v>0</v>
      </c>
      <c r="K30" s="131"/>
      <c r="L30" s="12">
        <f>IF(K30&gt;3,40,K30*$E30)</f>
        <v>0</v>
      </c>
      <c r="M30" s="131"/>
      <c r="N30" s="12">
        <f>IF(M30&gt;3,40,M30*$E30)</f>
        <v>0</v>
      </c>
      <c r="O30" s="131"/>
      <c r="P30" s="12">
        <f>IF(O30&gt;3,40,O30*$E30)</f>
        <v>0</v>
      </c>
    </row>
    <row r="31" spans="1:16" x14ac:dyDescent="0.2">
      <c r="A31" s="8" t="s">
        <v>41</v>
      </c>
      <c r="B31" s="5" t="s">
        <v>98</v>
      </c>
      <c r="C31" s="5"/>
      <c r="D31" s="5"/>
      <c r="E31" s="5"/>
      <c r="F31" s="5"/>
      <c r="G31" s="5"/>
      <c r="H31" s="5"/>
      <c r="I31" s="5"/>
      <c r="J31" s="9"/>
      <c r="K31" s="5"/>
      <c r="L31" s="9"/>
      <c r="M31" s="5"/>
      <c r="N31" s="9"/>
      <c r="O31" s="5"/>
      <c r="P31" s="9"/>
    </row>
    <row r="32" spans="1:16" x14ac:dyDescent="0.2">
      <c r="A32" s="2"/>
      <c r="C32" t="s">
        <v>99</v>
      </c>
      <c r="E32" s="15">
        <v>3</v>
      </c>
      <c r="I32" s="131"/>
      <c r="J32" s="12">
        <f>I32*$E32</f>
        <v>0</v>
      </c>
      <c r="K32" s="131"/>
      <c r="L32" s="12">
        <f>K32*$E32</f>
        <v>0</v>
      </c>
      <c r="M32" s="131"/>
      <c r="N32" s="12">
        <f>M32*$E32</f>
        <v>0</v>
      </c>
      <c r="O32" s="131"/>
      <c r="P32" s="12">
        <f>O32*$E32</f>
        <v>0</v>
      </c>
    </row>
    <row r="33" spans="1:16" x14ac:dyDescent="0.2">
      <c r="A33" s="10"/>
      <c r="B33" s="6"/>
      <c r="C33" s="6" t="s">
        <v>35</v>
      </c>
      <c r="D33" s="6"/>
      <c r="E33" s="20">
        <v>2</v>
      </c>
      <c r="F33" s="6"/>
      <c r="G33" s="6"/>
      <c r="H33" s="6"/>
      <c r="I33" s="131"/>
      <c r="J33" s="12">
        <f>I33*$E33</f>
        <v>0</v>
      </c>
      <c r="K33" s="131"/>
      <c r="L33" s="12">
        <f>K33*$E33</f>
        <v>0</v>
      </c>
      <c r="M33" s="131"/>
      <c r="N33" s="12">
        <f>M33*$E33</f>
        <v>0</v>
      </c>
      <c r="O33" s="131"/>
      <c r="P33" s="12">
        <f>O33*$E33</f>
        <v>0</v>
      </c>
    </row>
    <row r="34" spans="1:16" x14ac:dyDescent="0.2">
      <c r="A34" s="8" t="s">
        <v>45</v>
      </c>
      <c r="B34" s="5" t="s">
        <v>100</v>
      </c>
      <c r="C34" s="5"/>
      <c r="D34" s="5"/>
      <c r="E34" s="5"/>
      <c r="F34" s="5"/>
      <c r="G34" s="5"/>
      <c r="H34" s="5"/>
      <c r="I34" s="5"/>
      <c r="J34" s="9"/>
      <c r="K34" s="5"/>
      <c r="L34" s="9"/>
      <c r="M34" s="5"/>
      <c r="N34" s="9"/>
      <c r="O34" s="5"/>
      <c r="P34" s="9"/>
    </row>
    <row r="35" spans="1:16" x14ac:dyDescent="0.2">
      <c r="A35" s="10"/>
      <c r="B35" s="6"/>
      <c r="C35" s="6"/>
      <c r="D35" s="6"/>
      <c r="E35" s="20">
        <v>2</v>
      </c>
      <c r="F35" s="6"/>
      <c r="G35" s="6"/>
      <c r="H35" s="6"/>
      <c r="I35" s="131"/>
      <c r="J35" s="12">
        <f>I35*$E35</f>
        <v>0</v>
      </c>
      <c r="K35" s="131"/>
      <c r="L35" s="12">
        <f>K35*$E35</f>
        <v>0</v>
      </c>
      <c r="M35" s="131"/>
      <c r="N35" s="12">
        <f>M35*$E35</f>
        <v>0</v>
      </c>
      <c r="O35" s="131"/>
      <c r="P35" s="12">
        <f>O35*$E35</f>
        <v>0</v>
      </c>
    </row>
    <row r="36" spans="1:16" x14ac:dyDescent="0.2">
      <c r="A36" s="8" t="s">
        <v>47</v>
      </c>
      <c r="B36" s="5" t="s">
        <v>101</v>
      </c>
      <c r="C36" s="5"/>
      <c r="D36" s="5"/>
      <c r="E36" s="5"/>
      <c r="F36" s="5"/>
      <c r="G36" s="5"/>
      <c r="H36" s="5"/>
      <c r="I36" s="5"/>
      <c r="J36" s="9"/>
      <c r="K36" s="5"/>
      <c r="L36" s="9"/>
      <c r="M36" s="5"/>
      <c r="N36" s="9"/>
      <c r="O36" s="5"/>
      <c r="P36" s="9"/>
    </row>
    <row r="37" spans="1:16" x14ac:dyDescent="0.2">
      <c r="A37" s="10"/>
      <c r="B37" s="6"/>
      <c r="C37" s="6"/>
      <c r="D37" s="6"/>
      <c r="E37" s="20">
        <v>3</v>
      </c>
      <c r="F37" s="6"/>
      <c r="G37" s="6"/>
      <c r="H37" s="6"/>
      <c r="I37" s="131"/>
      <c r="J37" s="12">
        <f>I37*$E37</f>
        <v>0</v>
      </c>
      <c r="K37" s="131"/>
      <c r="L37" s="12">
        <f>K37*$E37</f>
        <v>0</v>
      </c>
      <c r="M37" s="131"/>
      <c r="N37" s="12">
        <f>M37*$E37</f>
        <v>0</v>
      </c>
      <c r="O37" s="131"/>
      <c r="P37" s="12">
        <f>O37*$E37</f>
        <v>0</v>
      </c>
    </row>
    <row r="38" spans="1:16" x14ac:dyDescent="0.2">
      <c r="A38" s="8" t="s">
        <v>48</v>
      </c>
      <c r="B38" s="5" t="s">
        <v>102</v>
      </c>
      <c r="C38" s="5"/>
      <c r="D38" s="5"/>
      <c r="E38" s="5"/>
      <c r="F38" s="5"/>
      <c r="G38" s="5"/>
      <c r="H38" s="5"/>
      <c r="I38" s="5"/>
      <c r="J38" s="9"/>
      <c r="K38" s="5"/>
      <c r="L38" s="9"/>
      <c r="M38" s="5"/>
      <c r="N38" s="9"/>
      <c r="O38" s="5"/>
      <c r="P38" s="9"/>
    </row>
    <row r="39" spans="1:16" x14ac:dyDescent="0.2">
      <c r="A39" s="10"/>
      <c r="B39" s="6"/>
      <c r="C39" s="6"/>
      <c r="D39" s="6"/>
      <c r="E39" s="20">
        <v>2</v>
      </c>
      <c r="F39" s="6"/>
      <c r="G39" s="6"/>
      <c r="H39" s="6"/>
      <c r="I39" s="131"/>
      <c r="J39" s="12">
        <f>I39*$E39</f>
        <v>0</v>
      </c>
      <c r="K39" s="131"/>
      <c r="L39" s="12">
        <f>K39*$E39</f>
        <v>0</v>
      </c>
      <c r="M39" s="131"/>
      <c r="N39" s="12">
        <f>M39*$E39</f>
        <v>0</v>
      </c>
      <c r="O39" s="131"/>
      <c r="P39" s="12">
        <f>O39*$E39</f>
        <v>0</v>
      </c>
    </row>
    <row r="40" spans="1:16" x14ac:dyDescent="0.2">
      <c r="A40" s="8" t="s">
        <v>55</v>
      </c>
      <c r="B40" s="5" t="s">
        <v>103</v>
      </c>
      <c r="C40" s="5"/>
      <c r="D40" s="5"/>
      <c r="E40" s="5"/>
      <c r="F40" s="5"/>
      <c r="G40" s="5"/>
      <c r="H40" s="5"/>
      <c r="I40" s="5"/>
      <c r="J40" s="9"/>
      <c r="K40" s="5"/>
      <c r="L40" s="9"/>
      <c r="M40" s="5"/>
      <c r="N40" s="9"/>
      <c r="O40" s="5"/>
      <c r="P40" s="9"/>
    </row>
    <row r="41" spans="1:16" x14ac:dyDescent="0.2">
      <c r="A41" s="10"/>
      <c r="B41" s="6"/>
      <c r="C41" s="6"/>
      <c r="D41" s="6"/>
      <c r="E41" s="20">
        <v>2</v>
      </c>
      <c r="F41" s="6"/>
      <c r="G41" s="6"/>
      <c r="H41" s="6"/>
      <c r="I41" s="131"/>
      <c r="J41" s="99">
        <f>IF(I41&gt;3,3*$E41,I41*$E41)</f>
        <v>0</v>
      </c>
      <c r="K41" s="131"/>
      <c r="L41" s="99">
        <f>IF(K41&gt;3,3*$E41,K41*$E41)</f>
        <v>0</v>
      </c>
      <c r="M41" s="131"/>
      <c r="N41" s="99">
        <f>IF(M41&gt;3,3*$E41,M41*$E41)</f>
        <v>0</v>
      </c>
      <c r="O41" s="131"/>
      <c r="P41" s="99">
        <f>IF(O41&gt;3,3*$E41,O41*$E41)</f>
        <v>0</v>
      </c>
    </row>
    <row r="42" spans="1:16" x14ac:dyDescent="0.2">
      <c r="A42" s="8" t="s">
        <v>104</v>
      </c>
      <c r="B42" s="5" t="s">
        <v>105</v>
      </c>
      <c r="C42" s="5"/>
      <c r="D42" s="5"/>
      <c r="E42" s="5"/>
      <c r="F42" s="5"/>
      <c r="G42" s="5"/>
      <c r="H42" s="5"/>
      <c r="I42" s="5"/>
      <c r="J42" s="9"/>
      <c r="K42" s="5"/>
      <c r="L42" s="9"/>
      <c r="M42" s="5"/>
      <c r="N42" s="9"/>
      <c r="O42" s="5"/>
      <c r="P42" s="9"/>
    </row>
    <row r="43" spans="1:16" ht="13.5" thickBot="1" x14ac:dyDescent="0.25">
      <c r="A43" s="3"/>
      <c r="B43" s="4"/>
      <c r="C43" s="4"/>
      <c r="D43" s="4"/>
      <c r="E43" s="18">
        <v>2</v>
      </c>
      <c r="F43" s="4"/>
      <c r="G43" s="4"/>
      <c r="H43" s="4"/>
      <c r="I43" s="132"/>
      <c r="J43" s="101">
        <f>IF(I43&gt;3,3*$E43,I43*$E43)</f>
        <v>0</v>
      </c>
      <c r="K43" s="132"/>
      <c r="L43" s="101">
        <f>IF(K43&gt;3,3*$E43,K43*$E43)</f>
        <v>0</v>
      </c>
      <c r="M43" s="132"/>
      <c r="N43" s="101">
        <f>IF(M43&gt;3,3*$E43,M43*$E43)</f>
        <v>0</v>
      </c>
      <c r="O43" s="132"/>
      <c r="P43" s="101">
        <f>IF(O43&gt;3,3*$E43,O43*$E43)</f>
        <v>0</v>
      </c>
    </row>
    <row r="44" spans="1:16" x14ac:dyDescent="0.2">
      <c r="J44">
        <f>SUM(J5:J43)</f>
        <v>0</v>
      </c>
      <c r="L44">
        <f>SUM(L5:L43)</f>
        <v>0</v>
      </c>
      <c r="N44">
        <f>SUM(N5:N43)</f>
        <v>0</v>
      </c>
      <c r="P44">
        <f>SUM(P5:P43)</f>
        <v>0</v>
      </c>
    </row>
  </sheetData>
  <sheetProtection password="CE88" sheet="1" objects="1" scenarios="1"/>
  <mergeCells count="8">
    <mergeCell ref="B21:H21"/>
    <mergeCell ref="I2:J2"/>
    <mergeCell ref="K2:L2"/>
    <mergeCell ref="M2:N2"/>
    <mergeCell ref="O2:P2"/>
    <mergeCell ref="B4:H4"/>
    <mergeCell ref="B7:H7"/>
    <mergeCell ref="B9:H9"/>
  </mergeCells>
  <phoneticPr fontId="1" type="noConversion"/>
  <pageMargins left="0.78740157480314965" right="0.78740157480314965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P14"/>
  <sheetViews>
    <sheetView view="pageBreakPreview" zoomScale="110" zoomScaleSheetLayoutView="110" workbookViewId="0">
      <selection activeCell="O11" sqref="O11"/>
    </sheetView>
  </sheetViews>
  <sheetFormatPr defaultRowHeight="12.75" x14ac:dyDescent="0.2"/>
  <cols>
    <col min="8" max="8" width="5.140625" customWidth="1"/>
    <col min="9" max="9" width="7" customWidth="1"/>
    <col min="10" max="10" width="7.7109375" customWidth="1"/>
    <col min="11" max="11" width="7.28515625" customWidth="1"/>
    <col min="12" max="12" width="7.5703125" customWidth="1"/>
    <col min="13" max="13" width="7" customWidth="1"/>
    <col min="14" max="14" width="7.42578125" customWidth="1"/>
    <col min="15" max="15" width="6.85546875" customWidth="1"/>
    <col min="16" max="16" width="8.140625" customWidth="1"/>
  </cols>
  <sheetData>
    <row r="1" spans="1:16" x14ac:dyDescent="0.2">
      <c r="A1" s="7" t="s">
        <v>106</v>
      </c>
      <c r="B1" s="1"/>
      <c r="C1" s="1"/>
      <c r="D1" s="1"/>
      <c r="E1" s="1"/>
      <c r="F1" s="1"/>
      <c r="G1" s="1"/>
      <c r="H1" s="1" t="s">
        <v>1</v>
      </c>
      <c r="I1" s="1"/>
      <c r="J1" s="133"/>
      <c r="K1" s="1"/>
      <c r="L1" s="1"/>
      <c r="M1" s="1"/>
      <c r="N1" s="1"/>
      <c r="O1" s="1"/>
      <c r="P1" s="133"/>
    </row>
    <row r="2" spans="1:16" x14ac:dyDescent="0.2">
      <c r="A2" s="36"/>
      <c r="I2" s="217" t="str">
        <f>'IV - Extensão e Prestação'!I2:J2</f>
        <v>1º sem</v>
      </c>
      <c r="J2" s="218"/>
      <c r="K2" s="217" t="str">
        <f>'IV - Extensão e Prestação'!K2:L2</f>
        <v>2º sem</v>
      </c>
      <c r="L2" s="218"/>
      <c r="M2" s="217" t="str">
        <f>'IV - Extensão e Prestação'!M2:N2</f>
        <v>3º sem</v>
      </c>
      <c r="N2" s="218"/>
      <c r="O2" s="217" t="str">
        <f>'IV - Extensão e Prestação'!O2:P2</f>
        <v>4º sem</v>
      </c>
      <c r="P2" s="218"/>
    </row>
    <row r="3" spans="1:16" x14ac:dyDescent="0.2">
      <c r="A3" s="2"/>
      <c r="I3" s="21" t="s">
        <v>77</v>
      </c>
      <c r="J3" s="22" t="s">
        <v>4</v>
      </c>
      <c r="K3" s="21" t="s">
        <v>77</v>
      </c>
      <c r="L3" s="22" t="s">
        <v>4</v>
      </c>
      <c r="M3" s="21" t="s">
        <v>77</v>
      </c>
      <c r="N3" s="22" t="s">
        <v>4</v>
      </c>
      <c r="O3" s="21" t="s">
        <v>77</v>
      </c>
      <c r="P3" s="22" t="s">
        <v>4</v>
      </c>
    </row>
    <row r="4" spans="1:16" x14ac:dyDescent="0.2">
      <c r="A4" s="11" t="s">
        <v>20</v>
      </c>
      <c r="B4" s="220" t="s">
        <v>107</v>
      </c>
      <c r="C4" s="220"/>
      <c r="D4" s="220"/>
      <c r="E4" s="220"/>
      <c r="F4" s="220"/>
      <c r="G4" s="220"/>
      <c r="H4" s="220"/>
      <c r="I4" s="5"/>
      <c r="J4" s="9"/>
      <c r="K4" s="5"/>
      <c r="L4" s="9"/>
      <c r="M4" s="5"/>
      <c r="N4" s="9"/>
      <c r="O4" s="5"/>
      <c r="P4" s="9"/>
    </row>
    <row r="5" spans="1:16" x14ac:dyDescent="0.2">
      <c r="A5" s="10"/>
      <c r="B5" s="6"/>
      <c r="C5" s="6"/>
      <c r="D5" s="6"/>
      <c r="E5" s="20">
        <v>50</v>
      </c>
      <c r="F5" s="6"/>
      <c r="G5" s="6"/>
      <c r="H5" s="6"/>
      <c r="I5" s="131"/>
      <c r="J5" s="12" t="str">
        <f>IF(I5&lt;&gt;"",$E5,"")</f>
        <v/>
      </c>
      <c r="K5" s="131"/>
      <c r="L5" s="12" t="str">
        <f>IF(K5&lt;&gt;"",$E5,"")</f>
        <v/>
      </c>
      <c r="M5" s="131"/>
      <c r="N5" s="12" t="str">
        <f>IF(M5&lt;&gt;"",$E5,"")</f>
        <v/>
      </c>
      <c r="O5" s="131"/>
      <c r="P5" s="12" t="str">
        <f>IF(O5&lt;&gt;"",$E5,"")</f>
        <v/>
      </c>
    </row>
    <row r="6" spans="1:16" ht="39" customHeight="1" x14ac:dyDescent="0.2">
      <c r="A6" s="11" t="s">
        <v>22</v>
      </c>
      <c r="B6" s="220" t="s">
        <v>108</v>
      </c>
      <c r="C6" s="220"/>
      <c r="D6" s="220"/>
      <c r="E6" s="220"/>
      <c r="F6" s="220"/>
      <c r="G6" s="220"/>
      <c r="H6" s="220"/>
      <c r="I6" s="5"/>
      <c r="J6" s="9"/>
      <c r="K6" s="5"/>
      <c r="L6" s="9"/>
      <c r="M6" s="5"/>
      <c r="N6" s="9"/>
      <c r="O6" s="5"/>
      <c r="P6" s="9"/>
    </row>
    <row r="7" spans="1:16" x14ac:dyDescent="0.2">
      <c r="A7" s="10"/>
      <c r="B7" s="6"/>
      <c r="C7" s="6"/>
      <c r="D7" s="6"/>
      <c r="E7" s="20">
        <v>50</v>
      </c>
      <c r="F7" s="6"/>
      <c r="G7" s="6"/>
      <c r="H7" s="6"/>
      <c r="I7" s="131"/>
      <c r="J7" s="12" t="str">
        <f>IF(I7&lt;&gt;"",$E7,"")</f>
        <v/>
      </c>
      <c r="K7" s="131"/>
      <c r="L7" s="12" t="str">
        <f>IF(K7&lt;&gt;"",$E7,"")</f>
        <v/>
      </c>
      <c r="M7" s="131"/>
      <c r="N7" s="12" t="str">
        <f>IF(M7&lt;&gt;"",$E7,"")</f>
        <v/>
      </c>
      <c r="O7" s="131"/>
      <c r="P7" s="12" t="str">
        <f>IF(O7&lt;&gt;"",$E7,"")</f>
        <v/>
      </c>
    </row>
    <row r="8" spans="1:16" x14ac:dyDescent="0.2">
      <c r="A8" s="11" t="s">
        <v>31</v>
      </c>
      <c r="B8" s="220" t="s">
        <v>109</v>
      </c>
      <c r="C8" s="220"/>
      <c r="D8" s="220"/>
      <c r="E8" s="220"/>
      <c r="F8" s="220"/>
      <c r="G8" s="220"/>
      <c r="H8" s="220"/>
      <c r="I8" s="5"/>
      <c r="J8" s="9"/>
      <c r="K8" s="5"/>
      <c r="L8" s="9"/>
      <c r="M8" s="5"/>
      <c r="N8" s="9"/>
      <c r="O8" s="5"/>
      <c r="P8" s="9"/>
    </row>
    <row r="9" spans="1:16" x14ac:dyDescent="0.2">
      <c r="A9" s="10"/>
      <c r="B9" s="6"/>
      <c r="C9" s="6"/>
      <c r="D9" s="6"/>
      <c r="E9" s="20">
        <v>30</v>
      </c>
      <c r="F9" s="6"/>
      <c r="G9" s="6"/>
      <c r="H9" s="6"/>
      <c r="I9" s="131"/>
      <c r="J9" s="12" t="str">
        <f>IF(I9&lt;&gt;"",$E9,"")</f>
        <v/>
      </c>
      <c r="K9" s="131"/>
      <c r="L9" s="12" t="str">
        <f>IF(K9&lt;&gt;"",$E9,"")</f>
        <v/>
      </c>
      <c r="M9" s="131"/>
      <c r="N9" s="12" t="str">
        <f>IF(M9&lt;&gt;"",$E9,"")</f>
        <v/>
      </c>
      <c r="O9" s="131"/>
      <c r="P9" s="12" t="str">
        <f>IF(O9&lt;&gt;"",$E9,"")</f>
        <v/>
      </c>
    </row>
    <row r="10" spans="1:16" x14ac:dyDescent="0.2">
      <c r="A10" s="11" t="s">
        <v>10</v>
      </c>
      <c r="B10" s="220" t="s">
        <v>110</v>
      </c>
      <c r="C10" s="220"/>
      <c r="D10" s="220"/>
      <c r="E10" s="220"/>
      <c r="F10" s="220"/>
      <c r="G10" s="220"/>
      <c r="H10" s="220"/>
      <c r="I10" s="5"/>
      <c r="J10" s="9"/>
      <c r="K10" s="5"/>
      <c r="L10" s="9"/>
      <c r="M10" s="5"/>
      <c r="N10" s="9"/>
      <c r="O10" s="5"/>
      <c r="P10" s="9"/>
    </row>
    <row r="11" spans="1:16" x14ac:dyDescent="0.2">
      <c r="A11" s="10"/>
      <c r="B11" s="6"/>
      <c r="C11" s="6"/>
      <c r="D11" s="6"/>
      <c r="E11" s="20">
        <v>20</v>
      </c>
      <c r="F11" s="6"/>
      <c r="G11" s="6"/>
      <c r="H11" s="6"/>
      <c r="I11" s="131"/>
      <c r="J11" s="12" t="str">
        <f>IF(I11&lt;&gt;"",$E11,"")</f>
        <v/>
      </c>
      <c r="K11" s="131"/>
      <c r="L11" s="12" t="str">
        <f>IF(K11&lt;&gt;"",$E11,"")</f>
        <v/>
      </c>
      <c r="M11" s="131"/>
      <c r="N11" s="12" t="str">
        <f>IF(M11&lt;&gt;"",$E11,"")</f>
        <v/>
      </c>
      <c r="O11" s="131"/>
      <c r="P11" s="12" t="str">
        <f>IF(O11&lt;&gt;"",$E11,"")</f>
        <v/>
      </c>
    </row>
    <row r="12" spans="1:16" x14ac:dyDescent="0.2">
      <c r="A12" s="11" t="s">
        <v>23</v>
      </c>
      <c r="B12" s="220" t="s">
        <v>111</v>
      </c>
      <c r="C12" s="220"/>
      <c r="D12" s="220"/>
      <c r="E12" s="220"/>
      <c r="F12" s="220"/>
      <c r="G12" s="220"/>
      <c r="H12" s="220"/>
      <c r="I12" s="5"/>
      <c r="J12" s="9"/>
      <c r="K12" s="5"/>
      <c r="L12" s="9"/>
      <c r="M12" s="5"/>
      <c r="N12" s="9"/>
      <c r="O12" s="5"/>
      <c r="P12" s="9"/>
    </row>
    <row r="13" spans="1:16" ht="13.5" thickBot="1" x14ac:dyDescent="0.25">
      <c r="A13" s="3"/>
      <c r="B13" s="4"/>
      <c r="C13" s="4"/>
      <c r="D13" s="4"/>
      <c r="E13" s="18">
        <v>10</v>
      </c>
      <c r="F13" s="4"/>
      <c r="G13" s="4"/>
      <c r="H13" s="4"/>
      <c r="I13" s="132"/>
      <c r="J13" s="101" t="str">
        <f>IF(I13&lt;&gt;"",$E13,"")</f>
        <v/>
      </c>
      <c r="K13" s="132"/>
      <c r="L13" s="101" t="str">
        <f>IF(K13&lt;&gt;"",$E13,"")</f>
        <v/>
      </c>
      <c r="M13" s="132"/>
      <c r="N13" s="101" t="str">
        <f>IF(M13&lt;&gt;"",$E13,"")</f>
        <v/>
      </c>
      <c r="O13" s="132"/>
      <c r="P13" s="101" t="str">
        <f>IF(O13&lt;&gt;"",$E13,"")</f>
        <v/>
      </c>
    </row>
    <row r="14" spans="1:16" x14ac:dyDescent="0.2">
      <c r="J14">
        <f>SUM(J5:J13)</f>
        <v>0</v>
      </c>
      <c r="L14">
        <f>SUM(L5:L13)</f>
        <v>0</v>
      </c>
      <c r="N14">
        <f>SUM(N5:N13)</f>
        <v>0</v>
      </c>
      <c r="P14">
        <f>SUM(P5:P13)</f>
        <v>0</v>
      </c>
    </row>
  </sheetData>
  <sheetProtection password="CE88" sheet="1" objects="1" scenarios="1"/>
  <mergeCells count="9">
    <mergeCell ref="K2:L2"/>
    <mergeCell ref="M2:N2"/>
    <mergeCell ref="O2:P2"/>
    <mergeCell ref="B12:H12"/>
    <mergeCell ref="B4:H4"/>
    <mergeCell ref="B6:H6"/>
    <mergeCell ref="B8:H8"/>
    <mergeCell ref="B10:H10"/>
    <mergeCell ref="I2:J2"/>
  </mergeCells>
  <phoneticPr fontId="1" type="noConversion"/>
  <pageMargins left="0.78740157480314965" right="0.78740157480314965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A1:N25"/>
  <sheetViews>
    <sheetView view="pageBreakPreview" topLeftCell="A7" zoomScale="110" zoomScaleSheetLayoutView="110" workbookViewId="0">
      <selection activeCell="K21" sqref="K21"/>
    </sheetView>
  </sheetViews>
  <sheetFormatPr defaultRowHeight="12.75" x14ac:dyDescent="0.2"/>
  <sheetData>
    <row r="1" spans="1:14" x14ac:dyDescent="0.2">
      <c r="A1" s="7" t="s">
        <v>118</v>
      </c>
      <c r="B1" s="1"/>
      <c r="C1" s="1"/>
      <c r="D1" s="1"/>
      <c r="E1" s="1"/>
      <c r="F1" s="1"/>
      <c r="G1" s="1"/>
      <c r="H1" s="133"/>
      <c r="I1" s="1"/>
      <c r="J1" s="1"/>
      <c r="K1" s="1"/>
      <c r="L1" s="1"/>
      <c r="M1" s="1"/>
      <c r="N1" s="133"/>
    </row>
    <row r="2" spans="1:14" x14ac:dyDescent="0.2">
      <c r="A2" s="36"/>
      <c r="G2" s="217" t="str">
        <f>'I - Desempenho Didático'!G3</f>
        <v>1º sem</v>
      </c>
      <c r="H2" s="218"/>
      <c r="I2" s="217" t="str">
        <f>'I - Desempenho Didático'!H3</f>
        <v>2º sem</v>
      </c>
      <c r="J2" s="218"/>
      <c r="K2" s="217" t="str">
        <f>'I - Desempenho Didático'!I3</f>
        <v>3º sem</v>
      </c>
      <c r="L2" s="218"/>
      <c r="M2" s="217" t="str">
        <f>'I - Desempenho Didático'!J3</f>
        <v>4º sem</v>
      </c>
      <c r="N2" s="218"/>
    </row>
    <row r="3" spans="1:14" x14ac:dyDescent="0.2">
      <c r="A3" s="24" t="s">
        <v>119</v>
      </c>
      <c r="G3" s="21" t="s">
        <v>77</v>
      </c>
      <c r="H3" s="22" t="s">
        <v>4</v>
      </c>
      <c r="I3" s="21" t="s">
        <v>77</v>
      </c>
      <c r="J3" s="22" t="s">
        <v>4</v>
      </c>
      <c r="K3" s="21" t="s">
        <v>77</v>
      </c>
      <c r="L3" s="22" t="s">
        <v>4</v>
      </c>
      <c r="M3" s="21" t="s">
        <v>77</v>
      </c>
      <c r="N3" s="22" t="s">
        <v>4</v>
      </c>
    </row>
    <row r="4" spans="1:14" x14ac:dyDescent="0.2">
      <c r="A4" s="11" t="s">
        <v>20</v>
      </c>
      <c r="B4" s="220" t="s">
        <v>120</v>
      </c>
      <c r="C4" s="220"/>
      <c r="D4" s="220"/>
      <c r="E4" s="220"/>
      <c r="F4" s="220"/>
      <c r="G4" s="5"/>
      <c r="H4" s="9"/>
      <c r="I4" s="5"/>
      <c r="J4" s="9"/>
      <c r="K4" s="5"/>
      <c r="L4" s="9"/>
      <c r="M4" s="5"/>
      <c r="N4" s="9"/>
    </row>
    <row r="5" spans="1:14" x14ac:dyDescent="0.2">
      <c r="A5" s="2"/>
      <c r="C5" t="s">
        <v>33</v>
      </c>
      <c r="E5" s="15">
        <v>3</v>
      </c>
      <c r="G5" s="131"/>
      <c r="H5" s="12">
        <f>G5*$E5</f>
        <v>0</v>
      </c>
      <c r="I5" s="131"/>
      <c r="J5" s="12">
        <f>I5*$E5</f>
        <v>0</v>
      </c>
      <c r="K5" s="131"/>
      <c r="L5" s="12">
        <f>K5*$E5</f>
        <v>0</v>
      </c>
      <c r="M5" s="131"/>
      <c r="N5" s="12">
        <f>M5*$E5</f>
        <v>0</v>
      </c>
    </row>
    <row r="6" spans="1:14" x14ac:dyDescent="0.2">
      <c r="A6" s="10"/>
      <c r="B6" s="6"/>
      <c r="C6" s="6" t="s">
        <v>121</v>
      </c>
      <c r="D6" s="6"/>
      <c r="E6" s="20">
        <v>2</v>
      </c>
      <c r="F6" s="6"/>
      <c r="G6" s="131"/>
      <c r="H6" s="12">
        <f>G6*$E6</f>
        <v>0</v>
      </c>
      <c r="I6" s="131"/>
      <c r="J6" s="12">
        <f>I6*$E6</f>
        <v>0</v>
      </c>
      <c r="K6" s="131"/>
      <c r="L6" s="12">
        <f>K6*$E6</f>
        <v>0</v>
      </c>
      <c r="M6" s="131"/>
      <c r="N6" s="12">
        <f>M6*$E6</f>
        <v>0</v>
      </c>
    </row>
    <row r="7" spans="1:14" x14ac:dyDescent="0.2">
      <c r="A7" s="11" t="s">
        <v>22</v>
      </c>
      <c r="B7" s="220" t="s">
        <v>122</v>
      </c>
      <c r="C7" s="220"/>
      <c r="D7" s="220"/>
      <c r="E7" s="220"/>
      <c r="F7" s="220"/>
      <c r="G7" s="5"/>
      <c r="H7" s="9"/>
      <c r="I7" s="5"/>
      <c r="J7" s="9"/>
      <c r="K7" s="5"/>
      <c r="L7" s="9"/>
      <c r="M7" s="5"/>
      <c r="N7" s="9"/>
    </row>
    <row r="8" spans="1:14" x14ac:dyDescent="0.2">
      <c r="A8" s="2"/>
      <c r="C8" t="s">
        <v>33</v>
      </c>
      <c r="E8" s="15">
        <v>5</v>
      </c>
      <c r="G8" s="131"/>
      <c r="H8" s="12">
        <f t="shared" ref="H8:J9" si="0">G8*$E8</f>
        <v>0</v>
      </c>
      <c r="I8" s="131"/>
      <c r="J8" s="12">
        <f t="shared" si="0"/>
        <v>0</v>
      </c>
      <c r="K8" s="131"/>
      <c r="L8" s="12">
        <f t="shared" ref="L8" si="1">K8*$E8</f>
        <v>0</v>
      </c>
      <c r="M8" s="131"/>
      <c r="N8" s="12">
        <f t="shared" ref="N8" si="2">M8*$E8</f>
        <v>0</v>
      </c>
    </row>
    <row r="9" spans="1:14" x14ac:dyDescent="0.2">
      <c r="A9" s="10"/>
      <c r="B9" s="6"/>
      <c r="C9" s="6" t="s">
        <v>121</v>
      </c>
      <c r="D9" s="6"/>
      <c r="E9" s="20">
        <v>3</v>
      </c>
      <c r="F9" s="6"/>
      <c r="G9" s="131"/>
      <c r="H9" s="12">
        <f t="shared" si="0"/>
        <v>0</v>
      </c>
      <c r="I9" s="131"/>
      <c r="J9" s="12">
        <f t="shared" si="0"/>
        <v>0</v>
      </c>
      <c r="K9" s="131"/>
      <c r="L9" s="12">
        <f t="shared" ref="L9" si="3">K9*$E9</f>
        <v>0</v>
      </c>
      <c r="M9" s="131"/>
      <c r="N9" s="12">
        <f t="shared" ref="N9" si="4">M9*$E9</f>
        <v>0</v>
      </c>
    </row>
    <row r="10" spans="1:14" x14ac:dyDescent="0.2">
      <c r="A10" s="11" t="s">
        <v>31</v>
      </c>
      <c r="B10" s="220" t="s">
        <v>123</v>
      </c>
      <c r="C10" s="220"/>
      <c r="D10" s="220"/>
      <c r="E10" s="220"/>
      <c r="F10" s="220"/>
      <c r="G10" s="5"/>
      <c r="H10" s="9"/>
      <c r="I10" s="5"/>
      <c r="J10" s="9"/>
      <c r="K10" s="5"/>
      <c r="L10" s="9"/>
      <c r="M10" s="5"/>
      <c r="N10" s="9"/>
    </row>
    <row r="11" spans="1:14" x14ac:dyDescent="0.2">
      <c r="A11" s="2"/>
      <c r="C11" t="s">
        <v>33</v>
      </c>
      <c r="E11" s="15">
        <v>6</v>
      </c>
      <c r="G11" s="131"/>
      <c r="H11" s="12">
        <f t="shared" ref="H11:J12" si="5">G11*$E11</f>
        <v>0</v>
      </c>
      <c r="I11" s="131"/>
      <c r="J11" s="12">
        <f t="shared" si="5"/>
        <v>0</v>
      </c>
      <c r="K11" s="131"/>
      <c r="L11" s="12">
        <f t="shared" ref="L11" si="6">K11*$E11</f>
        <v>0</v>
      </c>
      <c r="M11" s="131"/>
      <c r="N11" s="12">
        <f t="shared" ref="N11" si="7">M11*$E11</f>
        <v>0</v>
      </c>
    </row>
    <row r="12" spans="1:14" x14ac:dyDescent="0.2">
      <c r="A12" s="10"/>
      <c r="B12" s="6"/>
      <c r="C12" s="6" t="s">
        <v>121</v>
      </c>
      <c r="D12" s="6"/>
      <c r="E12" s="20">
        <v>4</v>
      </c>
      <c r="F12" s="6"/>
      <c r="G12" s="131"/>
      <c r="H12" s="12">
        <f t="shared" si="5"/>
        <v>0</v>
      </c>
      <c r="I12" s="131"/>
      <c r="J12" s="12">
        <f t="shared" si="5"/>
        <v>0</v>
      </c>
      <c r="K12" s="131"/>
      <c r="L12" s="12">
        <f t="shared" ref="L12" si="8">K12*$E12</f>
        <v>0</v>
      </c>
      <c r="M12" s="131"/>
      <c r="N12" s="12">
        <f t="shared" ref="N12" si="9">M12*$E12</f>
        <v>0</v>
      </c>
    </row>
    <row r="13" spans="1:14" x14ac:dyDescent="0.2">
      <c r="A13" s="11" t="s">
        <v>10</v>
      </c>
      <c r="B13" s="220" t="s">
        <v>124</v>
      </c>
      <c r="C13" s="220"/>
      <c r="D13" s="220"/>
      <c r="E13" s="220"/>
      <c r="F13" s="220"/>
      <c r="G13" s="5"/>
      <c r="H13" s="9"/>
      <c r="I13" s="5"/>
      <c r="J13" s="9"/>
      <c r="K13" s="5"/>
      <c r="L13" s="9"/>
      <c r="M13" s="5"/>
      <c r="N13" s="9"/>
    </row>
    <row r="14" spans="1:14" x14ac:dyDescent="0.2">
      <c r="A14" s="2"/>
      <c r="C14" t="s">
        <v>33</v>
      </c>
      <c r="E14" s="15">
        <v>10</v>
      </c>
      <c r="G14" s="131"/>
      <c r="H14" s="12">
        <f t="shared" ref="H14:J15" si="10">G14*$E14</f>
        <v>0</v>
      </c>
      <c r="I14" s="131"/>
      <c r="J14" s="12">
        <f t="shared" si="10"/>
        <v>0</v>
      </c>
      <c r="K14" s="131"/>
      <c r="L14" s="12">
        <f t="shared" ref="L14" si="11">K14*$E14</f>
        <v>0</v>
      </c>
      <c r="M14" s="131"/>
      <c r="N14" s="12">
        <f t="shared" ref="N14" si="12">M14*$E14</f>
        <v>0</v>
      </c>
    </row>
    <row r="15" spans="1:14" x14ac:dyDescent="0.2">
      <c r="A15" s="10"/>
      <c r="B15" s="6"/>
      <c r="C15" s="6" t="s">
        <v>121</v>
      </c>
      <c r="D15" s="6"/>
      <c r="E15" s="20">
        <v>8</v>
      </c>
      <c r="F15" s="6"/>
      <c r="G15" s="131"/>
      <c r="H15" s="12">
        <f t="shared" si="10"/>
        <v>0</v>
      </c>
      <c r="I15" s="131"/>
      <c r="J15" s="12">
        <f t="shared" si="10"/>
        <v>0</v>
      </c>
      <c r="K15" s="131"/>
      <c r="L15" s="12">
        <f t="shared" ref="L15" si="13">K15*$E15</f>
        <v>0</v>
      </c>
      <c r="M15" s="131"/>
      <c r="N15" s="12">
        <f t="shared" ref="N15" si="14">M15*$E15</f>
        <v>0</v>
      </c>
    </row>
    <row r="16" spans="1:14" x14ac:dyDescent="0.2">
      <c r="A16" s="11" t="s">
        <v>23</v>
      </c>
      <c r="B16" s="220" t="s">
        <v>125</v>
      </c>
      <c r="C16" s="220"/>
      <c r="D16" s="220"/>
      <c r="E16" s="220"/>
      <c r="F16" s="220"/>
      <c r="G16" s="5"/>
      <c r="H16" s="9"/>
      <c r="I16" s="5"/>
      <c r="J16" s="9"/>
      <c r="K16" s="5"/>
      <c r="L16" s="9"/>
      <c r="M16" s="5"/>
      <c r="N16" s="9"/>
    </row>
    <row r="17" spans="1:14" x14ac:dyDescent="0.2">
      <c r="A17" s="2"/>
      <c r="C17" t="s">
        <v>33</v>
      </c>
      <c r="E17" s="15">
        <v>12</v>
      </c>
      <c r="G17" s="131"/>
      <c r="H17" s="12">
        <f t="shared" ref="H17:J18" si="15">G17*$E17</f>
        <v>0</v>
      </c>
      <c r="I17" s="131"/>
      <c r="J17" s="12">
        <f t="shared" si="15"/>
        <v>0</v>
      </c>
      <c r="K17" s="131"/>
      <c r="L17" s="12">
        <f t="shared" ref="L17" si="16">K17*$E17</f>
        <v>0</v>
      </c>
      <c r="M17" s="131"/>
      <c r="N17" s="12">
        <f t="shared" ref="N17" si="17">M17*$E17</f>
        <v>0</v>
      </c>
    </row>
    <row r="18" spans="1:14" x14ac:dyDescent="0.2">
      <c r="A18" s="10"/>
      <c r="B18" s="6"/>
      <c r="C18" s="6" t="s">
        <v>121</v>
      </c>
      <c r="D18" s="6"/>
      <c r="E18" s="20">
        <v>10</v>
      </c>
      <c r="F18" s="6"/>
      <c r="G18" s="131"/>
      <c r="H18" s="12">
        <f t="shared" si="15"/>
        <v>0</v>
      </c>
      <c r="I18" s="131"/>
      <c r="J18" s="12">
        <f t="shared" si="15"/>
        <v>0</v>
      </c>
      <c r="K18" s="131"/>
      <c r="L18" s="12">
        <f t="shared" ref="L18" si="18">K18*$E18</f>
        <v>0</v>
      </c>
      <c r="M18" s="131"/>
      <c r="N18" s="12">
        <f t="shared" ref="N18" si="19">M18*$E18</f>
        <v>0</v>
      </c>
    </row>
    <row r="19" spans="1:14" x14ac:dyDescent="0.2">
      <c r="A19" s="11" t="s">
        <v>17</v>
      </c>
      <c r="B19" s="220" t="s">
        <v>126</v>
      </c>
      <c r="C19" s="220"/>
      <c r="D19" s="220"/>
      <c r="E19" s="220"/>
      <c r="F19" s="220"/>
      <c r="G19" s="5"/>
      <c r="H19" s="9"/>
      <c r="I19" s="5"/>
      <c r="J19" s="9"/>
      <c r="K19" s="5"/>
      <c r="L19" s="9"/>
      <c r="M19" s="5"/>
      <c r="N19" s="9"/>
    </row>
    <row r="20" spans="1:14" x14ac:dyDescent="0.2">
      <c r="A20" s="2"/>
      <c r="C20" t="s">
        <v>33</v>
      </c>
      <c r="E20" s="15">
        <v>15</v>
      </c>
      <c r="G20" s="131"/>
      <c r="H20" s="12">
        <f t="shared" ref="H20:J21" si="20">G20*$E20</f>
        <v>0</v>
      </c>
      <c r="I20" s="131"/>
      <c r="J20" s="12">
        <f t="shared" si="20"/>
        <v>0</v>
      </c>
      <c r="K20" s="131">
        <v>0</v>
      </c>
      <c r="L20" s="12">
        <f t="shared" ref="L20" si="21">K20*$E20</f>
        <v>0</v>
      </c>
      <c r="M20" s="131">
        <v>0</v>
      </c>
      <c r="N20" s="12">
        <f t="shared" ref="N20" si="22">M20*$E20</f>
        <v>0</v>
      </c>
    </row>
    <row r="21" spans="1:14" x14ac:dyDescent="0.2">
      <c r="A21" s="10"/>
      <c r="B21" s="6"/>
      <c r="C21" s="6" t="s">
        <v>121</v>
      </c>
      <c r="D21" s="6"/>
      <c r="E21" s="20">
        <v>12</v>
      </c>
      <c r="F21" s="6"/>
      <c r="G21" s="131">
        <v>0</v>
      </c>
      <c r="H21" s="12">
        <f t="shared" si="20"/>
        <v>0</v>
      </c>
      <c r="I21" s="131">
        <v>0</v>
      </c>
      <c r="J21" s="12">
        <f t="shared" si="20"/>
        <v>0</v>
      </c>
      <c r="K21" s="131">
        <v>0</v>
      </c>
      <c r="L21" s="12">
        <f t="shared" ref="L21" si="23">K21*$E21</f>
        <v>0</v>
      </c>
      <c r="M21" s="131"/>
      <c r="N21" s="12">
        <f t="shared" ref="N21" si="24">M21*$E21</f>
        <v>0</v>
      </c>
    </row>
    <row r="22" spans="1:14" x14ac:dyDescent="0.2">
      <c r="A22" s="8" t="s">
        <v>24</v>
      </c>
      <c r="B22" s="5" t="s">
        <v>127</v>
      </c>
      <c r="C22" s="5"/>
      <c r="D22" s="5"/>
      <c r="E22" s="5"/>
      <c r="F22" s="5"/>
      <c r="G22" s="5"/>
      <c r="H22" s="9"/>
      <c r="I22" s="5"/>
      <c r="J22" s="9"/>
      <c r="K22" s="5"/>
      <c r="L22" s="9"/>
      <c r="M22" s="5"/>
      <c r="N22" s="9"/>
    </row>
    <row r="23" spans="1:14" x14ac:dyDescent="0.2">
      <c r="A23" s="2"/>
      <c r="C23" t="s">
        <v>128</v>
      </c>
      <c r="H23" s="12"/>
      <c r="J23" s="12"/>
      <c r="L23" s="12"/>
      <c r="N23" s="12"/>
    </row>
    <row r="24" spans="1:14" ht="13.5" thickBot="1" x14ac:dyDescent="0.25">
      <c r="A24" s="3"/>
      <c r="B24" s="4"/>
      <c r="C24" s="4"/>
      <c r="D24" s="4"/>
      <c r="E24" s="18">
        <v>2</v>
      </c>
      <c r="F24" s="4"/>
      <c r="G24" s="132"/>
      <c r="H24" s="101">
        <f>G24*$E24</f>
        <v>0</v>
      </c>
      <c r="I24" s="132"/>
      <c r="J24" s="101">
        <f>I24*$E24</f>
        <v>0</v>
      </c>
      <c r="K24" s="132"/>
      <c r="L24" s="101">
        <f>K24*$E24</f>
        <v>0</v>
      </c>
      <c r="M24" s="132"/>
      <c r="N24" s="101">
        <f>M24*$E24</f>
        <v>0</v>
      </c>
    </row>
    <row r="25" spans="1:14" x14ac:dyDescent="0.2">
      <c r="H25">
        <f>SUM(H4:H24)</f>
        <v>0</v>
      </c>
      <c r="J25">
        <f>SUM(J4:J24)</f>
        <v>0</v>
      </c>
      <c r="L25">
        <f>SUM(L4:L24)</f>
        <v>0</v>
      </c>
      <c r="N25">
        <f>SUM(N4:N24)</f>
        <v>0</v>
      </c>
    </row>
  </sheetData>
  <sheetProtection password="CE88" sheet="1" objects="1" scenarios="1"/>
  <mergeCells count="10">
    <mergeCell ref="G2:H2"/>
    <mergeCell ref="I2:J2"/>
    <mergeCell ref="K2:L2"/>
    <mergeCell ref="M2:N2"/>
    <mergeCell ref="B16:F16"/>
    <mergeCell ref="B19:F19"/>
    <mergeCell ref="B4:F4"/>
    <mergeCell ref="B7:F7"/>
    <mergeCell ref="B10:F10"/>
    <mergeCell ref="B13:F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P12"/>
  <sheetViews>
    <sheetView view="pageBreakPreview" zoomScale="110" zoomScaleSheetLayoutView="110" workbookViewId="0">
      <selection activeCell="N27" sqref="N27"/>
    </sheetView>
  </sheetViews>
  <sheetFormatPr defaultRowHeight="12.75" x14ac:dyDescent="0.2"/>
  <cols>
    <col min="8" max="9" width="7" customWidth="1"/>
    <col min="10" max="10" width="7.85546875" customWidth="1"/>
    <col min="11" max="11" width="7.140625" customWidth="1"/>
    <col min="12" max="12" width="7.42578125" customWidth="1"/>
    <col min="13" max="13" width="7.5703125" customWidth="1"/>
    <col min="14" max="14" width="8" customWidth="1"/>
    <col min="15" max="15" width="7.28515625" customWidth="1"/>
    <col min="16" max="16" width="8" customWidth="1"/>
  </cols>
  <sheetData>
    <row r="1" spans="1:16" x14ac:dyDescent="0.2">
      <c r="A1" s="7" t="s">
        <v>112</v>
      </c>
      <c r="B1" s="1"/>
      <c r="C1" s="1"/>
      <c r="D1" s="1"/>
      <c r="E1" s="1"/>
      <c r="F1" s="1"/>
      <c r="G1" s="1"/>
      <c r="H1" s="1" t="s">
        <v>113</v>
      </c>
      <c r="I1" s="1"/>
      <c r="J1" s="133"/>
      <c r="K1" s="1"/>
      <c r="L1" s="1"/>
      <c r="M1" s="1"/>
      <c r="N1" s="1"/>
      <c r="O1" s="1"/>
      <c r="P1" s="133"/>
    </row>
    <row r="2" spans="1:16" x14ac:dyDescent="0.2">
      <c r="A2" s="36"/>
      <c r="I2" s="217" t="str">
        <f>'V - Administração'!I2:J2</f>
        <v>1º sem</v>
      </c>
      <c r="J2" s="218"/>
      <c r="K2" s="217" t="str">
        <f>'V - Administração'!K2:L2</f>
        <v>2º sem</v>
      </c>
      <c r="L2" s="218"/>
      <c r="M2" s="217" t="str">
        <f>'V - Administração'!M2:N2</f>
        <v>3º sem</v>
      </c>
      <c r="N2" s="218"/>
      <c r="O2" s="217" t="str">
        <f>'V - Administração'!O2:P2</f>
        <v>4º sem</v>
      </c>
      <c r="P2" s="218"/>
    </row>
    <row r="3" spans="1:16" x14ac:dyDescent="0.2">
      <c r="A3" s="2"/>
      <c r="I3" s="21" t="s">
        <v>77</v>
      </c>
      <c r="J3" s="22" t="s">
        <v>4</v>
      </c>
      <c r="K3" s="21" t="s">
        <v>77</v>
      </c>
      <c r="L3" s="22" t="s">
        <v>4</v>
      </c>
      <c r="M3" s="21" t="s">
        <v>77</v>
      </c>
      <c r="N3" s="22" t="s">
        <v>4</v>
      </c>
      <c r="O3" s="21" t="s">
        <v>77</v>
      </c>
      <c r="P3" s="22" t="s">
        <v>4</v>
      </c>
    </row>
    <row r="4" spans="1:16" x14ac:dyDescent="0.2">
      <c r="A4" s="11" t="s">
        <v>20</v>
      </c>
      <c r="B4" s="220" t="s">
        <v>114</v>
      </c>
      <c r="C4" s="220"/>
      <c r="D4" s="220"/>
      <c r="E4" s="220"/>
      <c r="F4" s="220"/>
      <c r="G4" s="220"/>
      <c r="H4" s="220"/>
      <c r="I4" s="5"/>
      <c r="J4" s="9"/>
      <c r="K4" s="5"/>
      <c r="L4" s="9"/>
      <c r="M4" s="5"/>
      <c r="N4" s="9"/>
      <c r="O4" s="5"/>
      <c r="P4" s="9"/>
    </row>
    <row r="5" spans="1:16" x14ac:dyDescent="0.2">
      <c r="A5" s="10"/>
      <c r="B5" s="6"/>
      <c r="C5" s="6"/>
      <c r="D5" s="6"/>
      <c r="E5" s="20">
        <v>5</v>
      </c>
      <c r="F5" s="6"/>
      <c r="G5" s="6"/>
      <c r="H5" s="6"/>
      <c r="I5" s="131"/>
      <c r="J5" s="12">
        <f>I5*$E5</f>
        <v>0</v>
      </c>
      <c r="K5" s="131"/>
      <c r="L5" s="12">
        <f>K5*$E5</f>
        <v>0</v>
      </c>
      <c r="M5" s="131"/>
      <c r="N5" s="12">
        <f>M5*$E5</f>
        <v>0</v>
      </c>
      <c r="O5" s="131"/>
      <c r="P5" s="12">
        <f>O5*$E5</f>
        <v>0</v>
      </c>
    </row>
    <row r="6" spans="1:16" ht="25.5" customHeight="1" x14ac:dyDescent="0.2">
      <c r="A6" s="11" t="s">
        <v>22</v>
      </c>
      <c r="B6" s="220" t="s">
        <v>115</v>
      </c>
      <c r="C6" s="220"/>
      <c r="D6" s="220"/>
      <c r="E6" s="220"/>
      <c r="F6" s="220"/>
      <c r="G6" s="220"/>
      <c r="H6" s="220"/>
      <c r="I6" s="5"/>
      <c r="J6" s="9"/>
      <c r="K6" s="5"/>
      <c r="L6" s="9"/>
      <c r="M6" s="5"/>
      <c r="N6" s="9"/>
      <c r="O6" s="5"/>
      <c r="P6" s="9"/>
    </row>
    <row r="7" spans="1:16" x14ac:dyDescent="0.2">
      <c r="A7" s="10"/>
      <c r="B7" s="6"/>
      <c r="C7" s="6"/>
      <c r="D7" s="6"/>
      <c r="E7" s="20">
        <v>10</v>
      </c>
      <c r="F7" s="6"/>
      <c r="G7" s="6"/>
      <c r="H7" s="6"/>
      <c r="I7" s="131"/>
      <c r="J7" s="12">
        <f>I7*$E7</f>
        <v>0</v>
      </c>
      <c r="K7" s="131"/>
      <c r="L7" s="12">
        <f>K7*$E7</f>
        <v>0</v>
      </c>
      <c r="M7" s="131"/>
      <c r="N7" s="12">
        <f>M7*$E7</f>
        <v>0</v>
      </c>
      <c r="O7" s="131"/>
      <c r="P7" s="12">
        <f>O7*$E7</f>
        <v>0</v>
      </c>
    </row>
    <row r="8" spans="1:16" ht="25.5" customHeight="1" x14ac:dyDescent="0.2">
      <c r="A8" s="11" t="s">
        <v>20</v>
      </c>
      <c r="B8" s="220" t="s">
        <v>116</v>
      </c>
      <c r="C8" s="220"/>
      <c r="D8" s="220"/>
      <c r="E8" s="220"/>
      <c r="F8" s="220"/>
      <c r="G8" s="220"/>
      <c r="H8" s="220"/>
      <c r="I8" s="5"/>
      <c r="J8" s="9"/>
      <c r="K8" s="5"/>
      <c r="L8" s="9"/>
      <c r="M8" s="5"/>
      <c r="N8" s="9"/>
      <c r="O8" s="5"/>
      <c r="P8" s="9"/>
    </row>
    <row r="9" spans="1:16" x14ac:dyDescent="0.2">
      <c r="A9" s="10"/>
      <c r="B9" s="6"/>
      <c r="C9" s="6"/>
      <c r="D9" s="6"/>
      <c r="E9" s="20">
        <v>3</v>
      </c>
      <c r="F9" s="6"/>
      <c r="G9" s="6"/>
      <c r="H9" s="6"/>
      <c r="I9" s="131"/>
      <c r="J9" s="12">
        <f>I9*$E9</f>
        <v>0</v>
      </c>
      <c r="K9" s="131"/>
      <c r="L9" s="12">
        <f>K9*$E9</f>
        <v>0</v>
      </c>
      <c r="M9" s="131"/>
      <c r="N9" s="12">
        <f>M9*$E9</f>
        <v>0</v>
      </c>
      <c r="O9" s="131"/>
      <c r="P9" s="12">
        <f>O9*$E9</f>
        <v>0</v>
      </c>
    </row>
    <row r="10" spans="1:16" ht="25.5" customHeight="1" x14ac:dyDescent="0.2">
      <c r="A10" s="11" t="s">
        <v>20</v>
      </c>
      <c r="B10" s="220" t="s">
        <v>117</v>
      </c>
      <c r="C10" s="220"/>
      <c r="D10" s="220"/>
      <c r="E10" s="220"/>
      <c r="F10" s="220"/>
      <c r="G10" s="220"/>
      <c r="H10" s="220"/>
      <c r="I10" s="5"/>
      <c r="J10" s="9"/>
      <c r="K10" s="5"/>
      <c r="L10" s="9"/>
      <c r="M10" s="5"/>
      <c r="N10" s="9"/>
      <c r="O10" s="5"/>
      <c r="P10" s="9"/>
    </row>
    <row r="11" spans="1:16" ht="13.5" thickBot="1" x14ac:dyDescent="0.25">
      <c r="A11" s="3"/>
      <c r="B11" s="4"/>
      <c r="C11" s="4"/>
      <c r="D11" s="4"/>
      <c r="E11" s="18">
        <v>10</v>
      </c>
      <c r="F11" s="4"/>
      <c r="G11" s="4"/>
      <c r="H11" s="4"/>
      <c r="I11" s="132"/>
      <c r="J11" s="101">
        <f>I11*$E11</f>
        <v>0</v>
      </c>
      <c r="K11" s="132"/>
      <c r="L11" s="101">
        <f>K11*$E11</f>
        <v>0</v>
      </c>
      <c r="M11" s="132"/>
      <c r="N11" s="101">
        <f>M11*$E11</f>
        <v>0</v>
      </c>
      <c r="O11" s="132"/>
      <c r="P11" s="101">
        <f>O11*$E11</f>
        <v>0</v>
      </c>
    </row>
    <row r="12" spans="1:16" x14ac:dyDescent="0.2">
      <c r="J12">
        <f>SUM(J4:J11)</f>
        <v>0</v>
      </c>
      <c r="L12">
        <f>SUM(L4:L11)</f>
        <v>0</v>
      </c>
      <c r="N12">
        <f>SUM(N4:N11)</f>
        <v>0</v>
      </c>
      <c r="P12">
        <f>SUM(P4:P11)</f>
        <v>0</v>
      </c>
    </row>
  </sheetData>
  <sheetProtection password="CE88" sheet="1" objects="1" scenarios="1"/>
  <mergeCells count="8">
    <mergeCell ref="B10:H10"/>
    <mergeCell ref="I2:J2"/>
    <mergeCell ref="K2:L2"/>
    <mergeCell ref="M2:N2"/>
    <mergeCell ref="O2:P2"/>
    <mergeCell ref="B4:H4"/>
    <mergeCell ref="B6:H6"/>
    <mergeCell ref="B8:H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7</vt:i4>
      </vt:variant>
    </vt:vector>
  </HeadingPairs>
  <TitlesOfParts>
    <vt:vector size="15" baseType="lpstr">
      <vt:lpstr>Ficha avaliação</vt:lpstr>
      <vt:lpstr>I - Desempenho Didático</vt:lpstr>
      <vt:lpstr>II - Formação, Aperfeiçoamento</vt:lpstr>
      <vt:lpstr>III - Produção Intelectual</vt:lpstr>
      <vt:lpstr>IV - Extensão e Prestação</vt:lpstr>
      <vt:lpstr>V - Administração</vt:lpstr>
      <vt:lpstr>VII - Portarias</vt:lpstr>
      <vt:lpstr>VI - Outras Atividades</vt:lpstr>
      <vt:lpstr>'Ficha avaliação'!Area_de_impressao</vt:lpstr>
      <vt:lpstr>'II - Formação, Aperfeiçoamento'!Area_de_impressao</vt:lpstr>
      <vt:lpstr>'III - Produção Intelectual'!Area_de_impressao</vt:lpstr>
      <vt:lpstr>'IV - Extensão e Prestação'!Area_de_impressao</vt:lpstr>
      <vt:lpstr>'V - Administração'!Area_de_impressao</vt:lpstr>
      <vt:lpstr>'VI - Outras Atividades'!Area_de_impressao</vt:lpstr>
      <vt:lpstr>'VII - Portarias'!Area_de_impressao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adriano</dc:creator>
  <cp:lastModifiedBy>Luiz Fernando</cp:lastModifiedBy>
  <cp:lastPrinted>2019-04-09T00:39:21Z</cp:lastPrinted>
  <dcterms:created xsi:type="dcterms:W3CDTF">2009-09-28T23:52:24Z</dcterms:created>
  <dcterms:modified xsi:type="dcterms:W3CDTF">2021-03-09T19:18:40Z</dcterms:modified>
</cp:coreProperties>
</file>